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60" windowWidth="12000" windowHeight="579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<sst xmlns="http://schemas.openxmlformats.org/spreadsheetml/2006/main" count="130" uniqueCount="92">
  <si>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</si>
  <si>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</si>
  <si>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</si>
  <si>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</si>
  <si>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</si>
  <si>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</si>
  <si>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</si>
  <si>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</si>
  <si>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</si>
  <si>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</si>
  <si>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</si>
  <si>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</si>
  <si>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</si>
  <si>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</si>
  <si>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</si>
  <si>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</si>
  <si>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</si>
  <si>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</si>
  <si>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</si>
  <si>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</si>
  <si>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</si>
  <si>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</si>
  <si>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</si>
  <si>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</si>
  <si>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</si>
  <si>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</si>
  <si>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</si>
  <si>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</si>
  <si>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</si>
  <si>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</si>
  <si>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</si>
  <si>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</si>
  <si>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</si>
  <si>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</si>
  <si>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</si>
  <si>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</si>
  <si>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</si>
  <si>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</si>
  <si>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</si>
  <si>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</si>
  <si>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</si>
  <si>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</si>
  <si>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</si>
  <si>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</si>
  <si>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</si>
  <si>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</si>
  <si>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</si>
  <si>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</si>
  <si>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</si>
  <si>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</si>
  <si>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</si>
  <si>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</si>
  <si>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</si>
  <si>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</si>
  <si>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</si>
  <si>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</si>
  <si>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</si>
  <si>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</si>
  <si>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</si>
  <si>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</si>
  <si>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</si>
  <si>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</si>
  <si>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</si>
  <si>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</si>
  <si>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</si>
  <si>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</si>
  <si>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</si>
  <si>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</si>
  <si>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</si>
  <si>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</si>
  <si>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</si>
  <si>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</si>
  <si>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</si>
  <si>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</si>
  <si>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</si>
  <si>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</si>
  <si>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</si>
  <si>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</si>
  <si>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R-3740-2010</t>
  </si>
  <si>
    <t>AQCIE/CIFQ</t>
  </si>
  <si>
    <t>PIERRE PELLETIER</t>
  </si>
  <si>
    <t>15 +</t>
  </si>
  <si>
    <t>Externe</t>
  </si>
  <si>
    <t>Québec</t>
  </si>
  <si>
    <t>Pierre Vézina</t>
  </si>
  <si>
    <t>Interne</t>
  </si>
  <si>
    <t>Luc Boulanger</t>
  </si>
  <si>
    <t>Montréal</t>
  </si>
  <si>
    <t>St-Jean-sur-Richelieu</t>
  </si>
  <si>
    <t>Jean-Benoit Trahan</t>
  </si>
  <si>
    <t>Robert D. Knecht</t>
  </si>
  <si>
    <t>Boston, Mass.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</si>
</sst>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7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0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28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28" fillId="0" borderId="44" xfId="0" applyFont="1" applyBorder="1" applyAlignment="1" applyProtection="1">
      <alignment horizontal="center" vertical="center" wrapText="1"/>
      <protection locked="0"/>
    </xf>
    <xf numFmtId="0" fontId="28" fillId="0" borderId="45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4" xfId="0" applyFont="1" applyFill="1" applyBorder="1" applyAlignment="1" applyProtection="1">
      <alignment horizontal="center" vertical="center" wrapText="1"/>
      <protection locked="0"/>
    </xf>
    <xf numFmtId="0" fontId="28" fillId="0" borderId="47" xfId="0" applyFont="1" applyFill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64" fontId="29" fillId="0" borderId="53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4" xfId="0" applyNumberFormat="1" applyFont="1" applyFill="1" applyBorder="1" applyAlignment="1" applyProtection="1">
      <alignment horizontal="left" vertical="center" indent="1"/>
      <protection locked="0"/>
    </xf>
    <xf numFmtId="9" fontId="29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55" xfId="46" applyNumberFormat="1" applyFont="1" applyBorder="1" applyAlignment="1" applyProtection="1">
      <alignment horizontal="center" vertical="center" wrapText="1"/>
      <protection locked="0"/>
    </xf>
    <xf numFmtId="0" fontId="28" fillId="0" borderId="46" xfId="46" applyNumberFormat="1" applyFont="1" applyBorder="1" applyAlignment="1" applyProtection="1">
      <alignment horizontal="center" vertical="center" wrapText="1"/>
      <protection locked="0"/>
    </xf>
    <xf numFmtId="0" fontId="28" fillId="0" borderId="47" xfId="46" applyNumberFormat="1" applyFont="1" applyBorder="1" applyAlignment="1" applyProtection="1">
      <alignment horizontal="center" vertical="center" wrapText="1"/>
      <protection locked="0"/>
    </xf>
    <xf numFmtId="0" fontId="28" fillId="0" borderId="44" xfId="46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32" fillId="0" borderId="4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 horizontal="right"/>
      <protection/>
    </xf>
    <xf numFmtId="164" fontId="34" fillId="0" borderId="62" xfId="0" applyNumberFormat="1" applyFont="1" applyFill="1" applyBorder="1" applyAlignment="1" applyProtection="1">
      <alignment horizontal="left" vertical="center" indent="1"/>
      <protection/>
    </xf>
    <xf numFmtId="164" fontId="34" fillId="0" borderId="58" xfId="0" applyNumberFormat="1" applyFont="1" applyFill="1" applyBorder="1" applyAlignment="1" applyProtection="1">
      <alignment horizontal="left" vertical="center" indent="1"/>
      <protection/>
    </xf>
    <xf numFmtId="164" fontId="34" fillId="0" borderId="63" xfId="0" applyNumberFormat="1" applyFont="1" applyFill="1" applyBorder="1" applyAlignment="1" applyProtection="1">
      <alignment horizontal="left" vertical="center" indent="1"/>
      <protection/>
    </xf>
    <xf numFmtId="164" fontId="34" fillId="0" borderId="60" xfId="0" applyNumberFormat="1" applyFont="1" applyFill="1" applyBorder="1" applyAlignment="1" applyProtection="1">
      <alignment horizontal="left" vertical="center" inden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169" fontId="4" fillId="37" borderId="65" xfId="46" applyNumberFormat="1" applyFont="1" applyFill="1" applyBorder="1" applyAlignment="1" applyProtection="1">
      <alignment vertical="center" wrapText="1"/>
      <protection/>
    </xf>
    <xf numFmtId="169" fontId="4" fillId="37" borderId="66" xfId="46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9" fontId="34" fillId="0" borderId="31" xfId="0" applyNumberFormat="1" applyFont="1" applyFill="1" applyBorder="1" applyAlignment="1" applyProtection="1">
      <alignment horizontal="center" vertical="center"/>
      <protection locked="0"/>
    </xf>
    <xf numFmtId="169" fontId="34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9" fontId="4" fillId="0" borderId="30" xfId="0" applyNumberFormat="1" applyFont="1" applyFill="1" applyBorder="1" applyAlignment="1" applyProtection="1">
      <alignment vertical="center"/>
      <protection locked="0"/>
    </xf>
    <xf numFmtId="169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1" xfId="0" applyFill="1" applyBorder="1" applyAlignment="1" applyProtection="1">
      <alignment vertical="center"/>
      <protection/>
    </xf>
    <xf numFmtId="0" fontId="5" fillId="33" borderId="72" xfId="0" applyFont="1" applyFill="1" applyBorder="1" applyAlignment="1" applyProtection="1">
      <alignment horizontal="center" vertical="center" wrapText="1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8" fillId="0" borderId="38" xfId="0" applyFont="1" applyFill="1" applyBorder="1" applyAlignment="1" applyProtection="1">
      <alignment horizontal="left" vertical="center" wrapText="1"/>
      <protection/>
    </xf>
    <xf numFmtId="0" fontId="33" fillId="0" borderId="38" xfId="0" applyFont="1" applyBorder="1" applyAlignment="1" applyProtection="1">
      <alignment/>
      <protection/>
    </xf>
    <xf numFmtId="164" fontId="20" fillId="38" borderId="74" xfId="0" applyNumberFormat="1" applyFont="1" applyFill="1" applyBorder="1" applyAlignment="1" applyProtection="1">
      <alignment vertical="center" wrapText="1"/>
      <protection/>
    </xf>
    <xf numFmtId="0" fontId="20" fillId="38" borderId="75" xfId="0" applyFont="1" applyFill="1" applyBorder="1" applyAlignment="1" applyProtection="1">
      <alignment vertical="center" wrapText="1"/>
      <protection/>
    </xf>
    <xf numFmtId="0" fontId="2" fillId="36" borderId="76" xfId="0" applyFont="1" applyFill="1" applyBorder="1" applyAlignment="1" applyProtection="1">
      <alignment horizontal="left" vertical="center" wrapText="1"/>
      <protection/>
    </xf>
    <xf numFmtId="0" fontId="0" fillId="36" borderId="77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2" fillId="33" borderId="76" xfId="0" applyFont="1" applyFill="1" applyBorder="1" applyAlignment="1" applyProtection="1">
      <alignment vertical="center" wrapText="1"/>
      <protection/>
    </xf>
    <xf numFmtId="0" fontId="0" fillId="0" borderId="7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/>
      <protection/>
    </xf>
    <xf numFmtId="164" fontId="35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1" xfId="0" applyFont="1" applyBorder="1" applyAlignment="1" applyProtection="1">
      <alignment horizontal="left" vertical="center"/>
      <protection locked="0"/>
    </xf>
    <xf numFmtId="164" fontId="29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7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69" fontId="4" fillId="33" borderId="39" xfId="46" applyNumberFormat="1" applyFont="1" applyFill="1" applyBorder="1" applyAlignment="1" applyProtection="1">
      <alignment horizontal="center" vertical="center" wrapText="1"/>
      <protection/>
    </xf>
    <xf numFmtId="169" fontId="4" fillId="33" borderId="38" xfId="46" applyNumberFormat="1" applyFont="1" applyFill="1" applyBorder="1" applyAlignment="1" applyProtection="1">
      <alignment horizontal="center" vertical="center" wrapText="1"/>
      <protection/>
    </xf>
    <xf numFmtId="169" fontId="4" fillId="33" borderId="87" xfId="46" applyNumberFormat="1" applyFont="1" applyFill="1" applyBorder="1" applyAlignment="1" applyProtection="1">
      <alignment horizontal="center" vertical="center" wrapText="1"/>
      <protection/>
    </xf>
    <xf numFmtId="169" fontId="4" fillId="33" borderId="43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77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0" xfId="0" applyFont="1" applyFill="1" applyBorder="1" applyAlignment="1" applyProtection="1">
      <alignment horizontal="left" vertical="center"/>
      <protection locked="0"/>
    </xf>
    <xf numFmtId="0" fontId="20" fillId="0" borderId="91" xfId="0" applyFont="1" applyFill="1" applyBorder="1" applyAlignment="1" applyProtection="1">
      <alignment horizontal="left" vertical="center"/>
      <protection locked="0"/>
    </xf>
    <xf numFmtId="164" fontId="35" fillId="0" borderId="90" xfId="0" applyNumberFormat="1" applyFont="1" applyFill="1" applyBorder="1" applyAlignment="1" applyProtection="1">
      <alignment horizontal="left" vertical="center" indent="1"/>
      <protection/>
    </xf>
    <xf numFmtId="0" fontId="16" fillId="0" borderId="90" xfId="0" applyFont="1" applyBorder="1" applyAlignment="1" applyProtection="1">
      <alignment horizontal="left" vertical="center"/>
      <protection/>
    </xf>
    <xf numFmtId="0" fontId="16" fillId="0" borderId="92" xfId="0" applyFont="1" applyBorder="1" applyAlignment="1" applyProtection="1">
      <alignment horizontal="left" vertical="center"/>
      <protection/>
    </xf>
    <xf numFmtId="164" fontId="29" fillId="0" borderId="9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4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5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7145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7">
      <selection activeCell="C27" sqref="C27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7"/>
      <c r="B3" s="158"/>
      <c r="C3" s="158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51" t="str">
        <f>Identification!B4</f>
        <v>R-3740-2010</v>
      </c>
      <c r="C4" s="15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9" t="str">
        <f>Identification!B5</f>
        <v>AQCIE/CIFQ</v>
      </c>
      <c r="C5" s="160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1" t="s">
        <v>2</v>
      </c>
      <c r="B6" s="162"/>
      <c r="C6" s="163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55" t="s">
        <v>3</v>
      </c>
      <c r="B7" s="153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56"/>
      <c r="B8" s="154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156</v>
      </c>
      <c r="C9" s="144">
        <f>Répartition!B30+Répartition!C30+Répartition!D30</f>
        <v>39780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184</v>
      </c>
      <c r="C11" s="144">
        <f>Répartition!E30+Répartition!F30+Répartition!G30+Répartition!H30</f>
        <v>13800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135</v>
      </c>
      <c r="C13" s="144">
        <f>Répartition!I30+Répartition!J30</f>
        <v>33750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475</v>
      </c>
      <c r="C19" s="39">
        <f>C9+C11+C13+C15+C17</f>
        <v>87330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4" t="s">
        <v>13</v>
      </c>
      <c r="B21" s="165"/>
      <c r="C21" s="166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49" t="s">
        <v>14</v>
      </c>
      <c r="B22" s="150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9" t="s">
        <v>16</v>
      </c>
      <c r="B23" s="170"/>
      <c r="C23" s="27">
        <f>ROUND(0.03*C19,2)</f>
        <v>2619.9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69" t="s">
        <v>18</v>
      </c>
      <c r="B25" s="171"/>
      <c r="C25" s="36">
        <v>4156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2" t="s">
        <v>62</v>
      </c>
      <c r="B27" s="173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4" t="s">
        <v>21</v>
      </c>
      <c r="B29" s="175"/>
      <c r="C29" s="19">
        <f>C23+C25+C27</f>
        <v>6775.9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76" t="s">
        <v>23</v>
      </c>
      <c r="B31" s="177"/>
      <c r="C31" s="19"/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67" t="s">
        <v>54</v>
      </c>
      <c r="B33" s="168"/>
      <c r="C33" s="87">
        <f>C19+C29+C31</f>
        <v>94105.9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" hidden="1"/>
    <row r="96" ht="12" hidden="1"/>
    <row r="97" ht="12" hidden="1"/>
    <row r="98" ht="12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22:B22"/>
    <mergeCell ref="B4:C4"/>
    <mergeCell ref="B7:B8"/>
    <mergeCell ref="A7:A8"/>
    <mergeCell ref="A3:C3"/>
    <mergeCell ref="B5:C5"/>
    <mergeCell ref="A6:C6"/>
    <mergeCell ref="A21:C2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B17">
      <selection activeCell="E21" sqref="E21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93" t="s">
        <v>61</v>
      </c>
      <c r="B3" s="194"/>
      <c r="C3" s="194"/>
      <c r="D3" s="194"/>
      <c r="E3" s="194"/>
      <c r="F3" s="94"/>
    </row>
    <row r="4" spans="1:6" ht="24" customHeight="1">
      <c r="A4" s="5" t="s">
        <v>0</v>
      </c>
      <c r="B4" s="195" t="s">
        <v>78</v>
      </c>
      <c r="C4" s="196"/>
      <c r="D4" s="196"/>
      <c r="E4" s="197"/>
      <c r="F4" s="94"/>
    </row>
    <row r="5" spans="1:6" ht="19.5" customHeight="1">
      <c r="A5" s="6" t="s">
        <v>1</v>
      </c>
      <c r="B5" s="198" t="s">
        <v>79</v>
      </c>
      <c r="C5" s="199"/>
      <c r="D5" s="199"/>
      <c r="E5" s="200"/>
      <c r="F5" s="94"/>
    </row>
    <row r="6" spans="1:6" ht="15">
      <c r="A6" s="185" t="s">
        <v>26</v>
      </c>
      <c r="B6" s="201"/>
      <c r="C6" s="202"/>
      <c r="D6" s="88"/>
      <c r="E6" s="89"/>
      <c r="F6" s="94"/>
    </row>
    <row r="7" spans="1:6" ht="19.5" customHeight="1">
      <c r="A7" s="185" t="s">
        <v>40</v>
      </c>
      <c r="B7" s="186"/>
      <c r="C7" s="187"/>
      <c r="D7" s="90"/>
      <c r="E7" s="91"/>
      <c r="F7" s="94"/>
    </row>
    <row r="8" spans="1:6" ht="21.75" customHeight="1">
      <c r="A8" s="188" t="s">
        <v>41</v>
      </c>
      <c r="B8" s="189"/>
      <c r="C8" s="190"/>
      <c r="D8" s="191"/>
      <c r="E8" s="192"/>
      <c r="F8" s="94"/>
    </row>
    <row r="9" spans="1:6" ht="22.5" customHeight="1">
      <c r="A9" s="180" t="s">
        <v>51</v>
      </c>
      <c r="B9" s="181"/>
      <c r="C9" s="181"/>
      <c r="D9" s="181"/>
      <c r="E9" s="182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80</v>
      </c>
      <c r="B11" s="71" t="s">
        <v>81</v>
      </c>
      <c r="C11" s="71" t="s">
        <v>82</v>
      </c>
      <c r="D11" s="97">
        <v>255</v>
      </c>
      <c r="E11" s="76" t="s">
        <v>83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84</v>
      </c>
      <c r="B15" s="70" t="s">
        <v>81</v>
      </c>
      <c r="C15" s="70" t="s">
        <v>85</v>
      </c>
      <c r="D15" s="100">
        <v>75</v>
      </c>
      <c r="E15" s="76" t="s">
        <v>83</v>
      </c>
      <c r="F15" s="94"/>
    </row>
    <row r="16" spans="1:6" ht="30" customHeight="1">
      <c r="A16" s="48" t="s">
        <v>86</v>
      </c>
      <c r="B16" s="72" t="s">
        <v>81</v>
      </c>
      <c r="C16" s="72" t="s">
        <v>85</v>
      </c>
      <c r="D16" s="98">
        <v>75</v>
      </c>
      <c r="E16" s="77" t="s">
        <v>87</v>
      </c>
      <c r="F16" s="94"/>
    </row>
    <row r="17" spans="1:6" ht="30" customHeight="1">
      <c r="A17" s="48" t="s">
        <v>89</v>
      </c>
      <c r="B17" s="72" t="s">
        <v>81</v>
      </c>
      <c r="C17" s="72" t="s">
        <v>82</v>
      </c>
      <c r="D17" s="98">
        <v>145</v>
      </c>
      <c r="E17" s="77" t="s">
        <v>88</v>
      </c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 t="s">
        <v>90</v>
      </c>
      <c r="B20" s="183" t="s">
        <v>10</v>
      </c>
      <c r="C20" s="183" t="s">
        <v>10</v>
      </c>
      <c r="D20" s="100">
        <v>250</v>
      </c>
      <c r="E20" s="76" t="s">
        <v>91</v>
      </c>
      <c r="F20" s="94"/>
    </row>
    <row r="21" spans="1:6" ht="30" customHeight="1">
      <c r="A21" s="56"/>
      <c r="B21" s="184"/>
      <c r="C21" s="184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183" t="s">
        <v>10</v>
      </c>
      <c r="C23" s="74"/>
      <c r="D23" s="100"/>
      <c r="E23" s="76"/>
      <c r="F23" s="94"/>
    </row>
    <row r="24" spans="1:6" ht="30" customHeight="1">
      <c r="A24" s="52"/>
      <c r="B24" s="184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183" t="s">
        <v>10</v>
      </c>
      <c r="C26" s="74"/>
      <c r="D26" s="100"/>
      <c r="E26" s="76"/>
      <c r="F26" s="94"/>
    </row>
    <row r="27" spans="1:6" ht="30" customHeight="1">
      <c r="A27" s="52"/>
      <c r="B27" s="184"/>
      <c r="C27" s="75"/>
      <c r="D27" s="99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">
      <c r="A29" s="178" t="s">
        <v>34</v>
      </c>
      <c r="B29" s="179"/>
      <c r="C29" s="179"/>
      <c r="D29" s="179"/>
      <c r="E29" s="179"/>
      <c r="F29" s="94"/>
      <c r="G29" s="94"/>
    </row>
    <row r="30" spans="1:7" ht="12">
      <c r="A30" s="178" t="s">
        <v>35</v>
      </c>
      <c r="B30" s="179"/>
      <c r="C30" s="179"/>
      <c r="D30" s="179"/>
      <c r="E30" s="179"/>
      <c r="F30" s="94"/>
      <c r="G30" s="94"/>
    </row>
    <row r="31" ht="12">
      <c r="F31" s="94"/>
    </row>
    <row r="32" ht="12">
      <c r="F32" s="94"/>
    </row>
    <row r="33" ht="12">
      <c r="F33" s="94"/>
    </row>
    <row r="34" ht="12">
      <c r="F34" s="94"/>
    </row>
    <row r="35" ht="12">
      <c r="F35" s="94"/>
    </row>
    <row r="36" ht="12">
      <c r="F36" s="94"/>
    </row>
    <row r="37" ht="12">
      <c r="F37" s="94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20">
      <selection activeCell="F20" sqref="F20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R-3740-2010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AQCIE/CIFQ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3" t="s">
        <v>46</v>
      </c>
      <c r="C7" s="209"/>
      <c r="D7" s="204"/>
      <c r="E7" s="203" t="s">
        <v>47</v>
      </c>
      <c r="F7" s="209"/>
      <c r="G7" s="209"/>
      <c r="H7" s="204"/>
      <c r="I7" s="203" t="s">
        <v>48</v>
      </c>
      <c r="J7" s="204"/>
      <c r="K7" s="203" t="s">
        <v>64</v>
      </c>
      <c r="L7" s="204"/>
      <c r="M7" s="203" t="s">
        <v>49</v>
      </c>
      <c r="N7" s="204"/>
    </row>
    <row r="8" spans="1:14" ht="42" customHeight="1" thickBot="1">
      <c r="A8" s="65" t="s">
        <v>50</v>
      </c>
      <c r="B8" s="53" t="str">
        <f>Identification!A11</f>
        <v>PIERRE PELLETIER</v>
      </c>
      <c r="C8" s="53">
        <f>Identification!A12</f>
        <v>0</v>
      </c>
      <c r="D8" s="53">
        <f>Identification!A13</f>
        <v>0</v>
      </c>
      <c r="E8" s="53" t="str">
        <f>Identification!A15</f>
        <v>Pierre Vézina</v>
      </c>
      <c r="F8" s="41" t="str">
        <f>Identification!A16</f>
        <v>Luc Boulanger</v>
      </c>
      <c r="G8" s="41" t="str">
        <f>Identification!A17</f>
        <v>Jean-Benoit Trahan</v>
      </c>
      <c r="H8" s="54">
        <f>Identification!A18</f>
        <v>0</v>
      </c>
      <c r="I8" s="53" t="str">
        <f>Identification!A20</f>
        <v>Robert D. Knecht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75</v>
      </c>
      <c r="F9" s="120">
        <f>Identification!D16</f>
        <v>75</v>
      </c>
      <c r="G9" s="120">
        <f>Identification!D17</f>
        <v>145</v>
      </c>
      <c r="H9" s="121">
        <f>Identification!D18</f>
        <v>0</v>
      </c>
      <c r="I9" s="119">
        <f>Identification!D20</f>
        <v>250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5" t="s">
        <v>52</v>
      </c>
      <c r="C10" s="206"/>
      <c r="D10" s="207"/>
      <c r="E10" s="205" t="s">
        <v>52</v>
      </c>
      <c r="F10" s="206"/>
      <c r="G10" s="206"/>
      <c r="H10" s="207"/>
      <c r="I10" s="205" t="s">
        <v>52</v>
      </c>
      <c r="J10" s="206"/>
      <c r="K10" s="208" t="s">
        <v>52</v>
      </c>
      <c r="L10" s="208"/>
      <c r="M10" s="208" t="s">
        <v>52</v>
      </c>
      <c r="N10" s="208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25</v>
      </c>
      <c r="C12" s="129"/>
      <c r="D12" s="130"/>
      <c r="E12" s="131">
        <v>15</v>
      </c>
      <c r="F12" s="132">
        <v>15</v>
      </c>
      <c r="G12" s="132"/>
      <c r="H12" s="130"/>
      <c r="I12" s="131">
        <v>15</v>
      </c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9</v>
      </c>
      <c r="C13" s="134"/>
      <c r="D13" s="135"/>
      <c r="E13" s="133">
        <v>5</v>
      </c>
      <c r="F13" s="134">
        <v>5</v>
      </c>
      <c r="G13" s="134"/>
      <c r="H13" s="135"/>
      <c r="I13" s="133">
        <v>3</v>
      </c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4</v>
      </c>
      <c r="C14" s="134"/>
      <c r="D14" s="135"/>
      <c r="E14" s="133">
        <v>4</v>
      </c>
      <c r="F14" s="134">
        <v>4</v>
      </c>
      <c r="G14" s="134"/>
      <c r="H14" s="135"/>
      <c r="I14" s="133">
        <v>11</v>
      </c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4</v>
      </c>
      <c r="C15" s="134"/>
      <c r="D15" s="135"/>
      <c r="E15" s="133">
        <v>4</v>
      </c>
      <c r="F15" s="134">
        <v>4</v>
      </c>
      <c r="G15" s="134"/>
      <c r="H15" s="135"/>
      <c r="I15" s="133">
        <v>11</v>
      </c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10</v>
      </c>
      <c r="C16" s="134"/>
      <c r="D16" s="135"/>
      <c r="E16" s="133">
        <v>10</v>
      </c>
      <c r="F16" s="134">
        <v>10</v>
      </c>
      <c r="G16" s="134"/>
      <c r="H16" s="135"/>
      <c r="I16" s="133">
        <v>45</v>
      </c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15</v>
      </c>
      <c r="C17" s="134"/>
      <c r="D17" s="135"/>
      <c r="E17" s="133">
        <v>5</v>
      </c>
      <c r="F17" s="134">
        <v>5</v>
      </c>
      <c r="G17" s="134"/>
      <c r="H17" s="135"/>
      <c r="I17" s="133">
        <v>8</v>
      </c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5</v>
      </c>
      <c r="C18" s="134"/>
      <c r="D18" s="135"/>
      <c r="E18" s="133">
        <v>3</v>
      </c>
      <c r="F18" s="134">
        <v>3</v>
      </c>
      <c r="G18" s="134"/>
      <c r="H18" s="135"/>
      <c r="I18" s="133">
        <v>3</v>
      </c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30</v>
      </c>
      <c r="C19" s="134"/>
      <c r="D19" s="135"/>
      <c r="E19" s="133">
        <v>8</v>
      </c>
      <c r="F19" s="134">
        <v>8</v>
      </c>
      <c r="G19" s="134"/>
      <c r="H19" s="135"/>
      <c r="I19" s="133">
        <v>17</v>
      </c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10</v>
      </c>
      <c r="C20" s="134"/>
      <c r="D20" s="135"/>
      <c r="E20" s="133">
        <v>0</v>
      </c>
      <c r="F20" s="134">
        <v>0</v>
      </c>
      <c r="G20" s="134"/>
      <c r="H20" s="135"/>
      <c r="I20" s="133">
        <v>0</v>
      </c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30</v>
      </c>
      <c r="C21" s="134"/>
      <c r="D21" s="135"/>
      <c r="E21" s="134">
        <v>30</v>
      </c>
      <c r="F21" s="134">
        <v>30</v>
      </c>
      <c r="G21" s="134"/>
      <c r="H21" s="135"/>
      <c r="I21" s="136">
        <v>10</v>
      </c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14</v>
      </c>
      <c r="C22" s="134"/>
      <c r="D22" s="135"/>
      <c r="E22" s="133">
        <v>8</v>
      </c>
      <c r="F22" s="134">
        <v>8</v>
      </c>
      <c r="G22" s="134"/>
      <c r="H22" s="135"/>
      <c r="I22" s="133">
        <v>12</v>
      </c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156</v>
      </c>
      <c r="C25" s="125">
        <f t="shared" si="0"/>
        <v>0</v>
      </c>
      <c r="D25" s="125">
        <f>SUM(D12:D24)</f>
        <v>0</v>
      </c>
      <c r="E25" s="125">
        <f t="shared" si="0"/>
        <v>92</v>
      </c>
      <c r="F25" s="125">
        <f t="shared" si="0"/>
        <v>92</v>
      </c>
      <c r="G25" s="125">
        <f t="shared" si="0"/>
        <v>0</v>
      </c>
      <c r="H25" s="125">
        <f t="shared" si="0"/>
        <v>0</v>
      </c>
      <c r="I25" s="125">
        <f t="shared" si="0"/>
        <v>135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39780</v>
      </c>
      <c r="C26" s="126">
        <f t="shared" si="1"/>
        <v>0</v>
      </c>
      <c r="D26" s="126">
        <f t="shared" si="1"/>
        <v>0</v>
      </c>
      <c r="E26" s="126">
        <f t="shared" si="1"/>
        <v>6900</v>
      </c>
      <c r="F26" s="126">
        <f t="shared" si="1"/>
        <v>6900</v>
      </c>
      <c r="G26" s="126">
        <f t="shared" si="1"/>
        <v>0</v>
      </c>
      <c r="H26" s="126">
        <f t="shared" si="1"/>
        <v>0</v>
      </c>
      <c r="I26" s="126">
        <f t="shared" si="1"/>
        <v>33750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39780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6900</v>
      </c>
      <c r="F30" s="127">
        <f t="shared" si="2"/>
        <v>6900</v>
      </c>
      <c r="G30" s="127">
        <f>G26+G28</f>
        <v>0</v>
      </c>
      <c r="H30" s="127">
        <f t="shared" si="2"/>
        <v>0</v>
      </c>
      <c r="I30" s="127">
        <f t="shared" si="2"/>
        <v>33750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9" sqref="A9:E9"/>
    </sheetView>
  </sheetViews>
  <sheetFormatPr defaultColWidth="11.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93"/>
      <c r="B3" s="194"/>
      <c r="C3" s="194"/>
      <c r="D3" s="194"/>
      <c r="E3" s="194"/>
    </row>
    <row r="4" spans="1:5" ht="18" customHeight="1">
      <c r="A4" s="101" t="s">
        <v>0</v>
      </c>
      <c r="B4" s="219" t="str">
        <f>Identification!B4</f>
        <v>R-3740-2010</v>
      </c>
      <c r="C4" s="220"/>
      <c r="D4" s="220"/>
      <c r="E4" s="221"/>
    </row>
    <row r="5" spans="1:5" ht="18" customHeight="1" thickBot="1">
      <c r="A5" s="102" t="s">
        <v>1</v>
      </c>
      <c r="B5" s="222" t="str">
        <f>Identification!B5</f>
        <v>AQCIE/CIFQ</v>
      </c>
      <c r="C5" s="222"/>
      <c r="D5" s="222"/>
      <c r="E5" s="223"/>
    </row>
    <row r="6" spans="1:5" ht="25.5" customHeight="1" thickBot="1">
      <c r="A6" s="224" t="s">
        <v>77</v>
      </c>
      <c r="B6" s="225"/>
      <c r="C6" s="225"/>
      <c r="D6" s="225"/>
      <c r="E6" s="226"/>
    </row>
    <row r="7" spans="1:5" ht="19.5" customHeight="1">
      <c r="A7" s="216"/>
      <c r="B7" s="217"/>
      <c r="C7" s="217"/>
      <c r="D7" s="217"/>
      <c r="E7" s="218"/>
    </row>
    <row r="8" spans="1:5" ht="19.5" customHeight="1">
      <c r="A8" s="210"/>
      <c r="B8" s="211"/>
      <c r="C8" s="211"/>
      <c r="D8" s="211"/>
      <c r="E8" s="212"/>
    </row>
    <row r="9" spans="1:5" ht="19.5" customHeight="1">
      <c r="A9" s="210"/>
      <c r="B9" s="211"/>
      <c r="C9" s="211"/>
      <c r="D9" s="211"/>
      <c r="E9" s="212"/>
    </row>
    <row r="10" spans="1:5" ht="19.5" customHeight="1">
      <c r="A10" s="210"/>
      <c r="B10" s="211"/>
      <c r="C10" s="211"/>
      <c r="D10" s="211"/>
      <c r="E10" s="212"/>
    </row>
    <row r="11" spans="1:5" ht="19.5" customHeight="1">
      <c r="A11" s="210"/>
      <c r="B11" s="211"/>
      <c r="C11" s="211"/>
      <c r="D11" s="211"/>
      <c r="E11" s="212"/>
    </row>
    <row r="12" spans="1:5" ht="19.5" customHeight="1">
      <c r="A12" s="210"/>
      <c r="B12" s="211"/>
      <c r="C12" s="211"/>
      <c r="D12" s="211"/>
      <c r="E12" s="212"/>
    </row>
    <row r="13" spans="1:5" ht="19.5" customHeight="1">
      <c r="A13" s="210"/>
      <c r="B13" s="211"/>
      <c r="C13" s="211"/>
      <c r="D13" s="211"/>
      <c r="E13" s="212"/>
    </row>
    <row r="14" spans="1:5" ht="19.5" customHeight="1">
      <c r="A14" s="210"/>
      <c r="B14" s="211"/>
      <c r="C14" s="211"/>
      <c r="D14" s="211"/>
      <c r="E14" s="212"/>
    </row>
    <row r="15" spans="1:5" ht="19.5" customHeight="1">
      <c r="A15" s="210"/>
      <c r="B15" s="211"/>
      <c r="C15" s="211"/>
      <c r="D15" s="211"/>
      <c r="E15" s="212"/>
    </row>
    <row r="16" spans="1:5" ht="19.5" customHeight="1">
      <c r="A16" s="210"/>
      <c r="B16" s="211"/>
      <c r="C16" s="211"/>
      <c r="D16" s="211"/>
      <c r="E16" s="212"/>
    </row>
    <row r="17" spans="1:5" ht="19.5" customHeight="1">
      <c r="A17" s="210"/>
      <c r="B17" s="211"/>
      <c r="C17" s="211"/>
      <c r="D17" s="211"/>
      <c r="E17" s="212"/>
    </row>
    <row r="18" spans="1:5" ht="19.5" customHeight="1">
      <c r="A18" s="210"/>
      <c r="B18" s="211"/>
      <c r="C18" s="211"/>
      <c r="D18" s="211"/>
      <c r="E18" s="212"/>
    </row>
    <row r="19" spans="1:5" ht="19.5" customHeight="1">
      <c r="A19" s="210"/>
      <c r="B19" s="211"/>
      <c r="C19" s="211"/>
      <c r="D19" s="211"/>
      <c r="E19" s="212"/>
    </row>
    <row r="20" spans="1:5" ht="19.5" customHeight="1">
      <c r="A20" s="210"/>
      <c r="B20" s="211"/>
      <c r="C20" s="211"/>
      <c r="D20" s="211"/>
      <c r="E20" s="212"/>
    </row>
    <row r="21" spans="1:5" ht="19.5" customHeight="1">
      <c r="A21" s="210"/>
      <c r="B21" s="211"/>
      <c r="C21" s="211"/>
      <c r="D21" s="211"/>
      <c r="E21" s="212"/>
    </row>
    <row r="22" spans="1:5" ht="19.5" customHeight="1">
      <c r="A22" s="210"/>
      <c r="B22" s="211"/>
      <c r="C22" s="211"/>
      <c r="D22" s="211"/>
      <c r="E22" s="212"/>
    </row>
    <row r="23" spans="1:5" ht="19.5" customHeight="1">
      <c r="A23" s="210"/>
      <c r="B23" s="211"/>
      <c r="C23" s="211"/>
      <c r="D23" s="211"/>
      <c r="E23" s="212"/>
    </row>
    <row r="24" spans="1:5" ht="19.5" customHeight="1">
      <c r="A24" s="210"/>
      <c r="B24" s="211"/>
      <c r="C24" s="211"/>
      <c r="D24" s="211"/>
      <c r="E24" s="212"/>
    </row>
    <row r="25" spans="1:5" ht="19.5" customHeight="1">
      <c r="A25" s="210"/>
      <c r="B25" s="211"/>
      <c r="C25" s="211"/>
      <c r="D25" s="211"/>
      <c r="E25" s="212"/>
    </row>
    <row r="26" spans="1:5" ht="19.5" customHeight="1">
      <c r="A26" s="210"/>
      <c r="B26" s="211"/>
      <c r="C26" s="211"/>
      <c r="D26" s="211"/>
      <c r="E26" s="212"/>
    </row>
    <row r="27" spans="1:5" ht="19.5" customHeight="1">
      <c r="A27" s="210"/>
      <c r="B27" s="211"/>
      <c r="C27" s="211"/>
      <c r="D27" s="211"/>
      <c r="E27" s="212"/>
    </row>
    <row r="28" spans="1:5" ht="19.5" customHeight="1">
      <c r="A28" s="210"/>
      <c r="B28" s="211"/>
      <c r="C28" s="211"/>
      <c r="D28" s="211"/>
      <c r="E28" s="212"/>
    </row>
    <row r="29" spans="1:5" ht="19.5" customHeight="1">
      <c r="A29" s="210"/>
      <c r="B29" s="211"/>
      <c r="C29" s="211"/>
      <c r="D29" s="211"/>
      <c r="E29" s="212"/>
    </row>
    <row r="30" spans="1:5" ht="19.5" customHeight="1">
      <c r="A30" s="210"/>
      <c r="B30" s="211"/>
      <c r="C30" s="211"/>
      <c r="D30" s="211"/>
      <c r="E30" s="212"/>
    </row>
    <row r="31" spans="1:5" ht="19.5" customHeight="1">
      <c r="A31" s="210"/>
      <c r="B31" s="211"/>
      <c r="C31" s="211"/>
      <c r="D31" s="211"/>
      <c r="E31" s="212"/>
    </row>
    <row r="32" spans="1:5" ht="19.5" customHeight="1">
      <c r="A32" s="210"/>
      <c r="B32" s="211"/>
      <c r="C32" s="211"/>
      <c r="D32" s="211"/>
      <c r="E32" s="212"/>
    </row>
    <row r="33" spans="1:5" ht="19.5" customHeight="1">
      <c r="A33" s="210"/>
      <c r="B33" s="211"/>
      <c r="C33" s="211"/>
      <c r="D33" s="211"/>
      <c r="E33" s="212"/>
    </row>
    <row r="34" spans="1:5" ht="19.5" customHeight="1">
      <c r="A34" s="210"/>
      <c r="B34" s="211"/>
      <c r="C34" s="211"/>
      <c r="D34" s="211"/>
      <c r="E34" s="212"/>
    </row>
    <row r="35" spans="1:5" ht="19.5" customHeight="1">
      <c r="A35" s="210"/>
      <c r="B35" s="211"/>
      <c r="C35" s="211"/>
      <c r="D35" s="211"/>
      <c r="E35" s="212"/>
    </row>
    <row r="36" spans="1:5" ht="19.5" customHeight="1">
      <c r="A36" s="210"/>
      <c r="B36" s="211"/>
      <c r="C36" s="211"/>
      <c r="D36" s="211"/>
      <c r="E36" s="212"/>
    </row>
    <row r="37" spans="1:5" ht="19.5" customHeight="1">
      <c r="A37" s="210"/>
      <c r="B37" s="211"/>
      <c r="C37" s="211"/>
      <c r="D37" s="211"/>
      <c r="E37" s="212"/>
    </row>
    <row r="38" spans="1:5" ht="19.5" customHeight="1">
      <c r="A38" s="210"/>
      <c r="B38" s="211"/>
      <c r="C38" s="211"/>
      <c r="D38" s="211"/>
      <c r="E38" s="212"/>
    </row>
    <row r="39" spans="1:5" ht="19.5" customHeight="1">
      <c r="A39" s="210"/>
      <c r="B39" s="211"/>
      <c r="C39" s="211"/>
      <c r="D39" s="211"/>
      <c r="E39" s="212"/>
    </row>
    <row r="40" spans="1:5" ht="19.5" customHeight="1">
      <c r="A40" s="213"/>
      <c r="B40" s="214"/>
      <c r="C40" s="214"/>
      <c r="D40" s="214"/>
      <c r="E40" s="215"/>
    </row>
  </sheetData>
  <sheetProtection sheet="1" objects="1" scenarios="1" selectLockedCells="1"/>
  <mergeCells count="38">
    <mergeCell ref="A7:E7"/>
    <mergeCell ref="A8:E8"/>
    <mergeCell ref="A3:E3"/>
    <mergeCell ref="B4:E4"/>
    <mergeCell ref="B5:E5"/>
    <mergeCell ref="A6:E6"/>
    <mergeCell ref="A19:E19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31:E31"/>
    <mergeCell ref="A38:E38"/>
    <mergeCell ref="A21:E21"/>
    <mergeCell ref="A22:E22"/>
    <mergeCell ref="A23:E23"/>
    <mergeCell ref="A24:E24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Régie de l'énergie</dc:creator>
  <cp:keywords/>
  <dc:description/>
  <cp:lastModifiedBy>Lévesque, Claudette</cp:lastModifiedBy>
  <cp:lastPrinted>2010-08-26T18:14:08Z</cp:lastPrinted>
  <dcterms:created xsi:type="dcterms:W3CDTF">2009-06-30T18:48:08Z</dcterms:created>
  <dcterms:modified xsi:type="dcterms:W3CDTF">2023-11-09T12:28:46Z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de l'AQCIE-CIFQ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1043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2023-11-09T07:30:58Z</vt:lpwstr>
  </property>
  <property fmtid="{D5CDD505-2E9C-101B-9397-08002B2CF9AE}" pid="15" name="Accés restrei">
    <vt:lpwstr>0</vt:lpwstr>
  </property>
  <property fmtid="{D5CDD505-2E9C-101B-9397-08002B2CF9AE}" pid="16" name="Déposa">
    <vt:lpwstr>14</vt:lpwstr>
  </property>
  <property fmtid="{D5CDD505-2E9C-101B-9397-08002B2CF9AE}" pid="17" name="_dlc_Doc">
    <vt:lpwstr>W2HFWTQUJJY6-1771392044-81</vt:lpwstr>
  </property>
  <property fmtid="{D5CDD505-2E9C-101B-9397-08002B2CF9AE}" pid="18" name="_dlc_DocIdItemGu">
    <vt:lpwstr>59bf57cc-c4d5-4845-9035-a4254b9e4eae</vt:lpwstr>
  </property>
  <property fmtid="{D5CDD505-2E9C-101B-9397-08002B2CF9AE}" pid="19" name="_dlc_DocIdU">
    <vt:lpwstr>https://sde.regie-energie.qc.ca/1043/_layouts/15/DocIdRedir.aspx?ID=W2HFWTQUJJY6-1771392044-81, W2HFWTQUJJY6-1771392044-81</vt:lpwstr>
  </property>
  <property fmtid="{D5CDD505-2E9C-101B-9397-08002B2CF9AE}" pid="20" name="Ord">
    <vt:lpwstr>294100.000000000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Stat">
    <vt:lpwstr>Approuvé automatiquement</vt:lpwstr>
  </property>
  <property fmtid="{D5CDD505-2E9C-101B-9397-08002B2CF9AE}" pid="25" name="ContentType">
    <vt:lpwstr>0x010100B449DEC48851134AA7B3233645746DA200014498B9CE43C84FAC23C7648AD50B8E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C-AQCIE-CIFQ-0001</vt:lpwstr>
  </property>
  <property fmtid="{D5CDD505-2E9C-101B-9397-08002B2CF9AE}" pid="29" name="Numéro plumit">
    <vt:lpwstr>69.0000000000000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2023-11-09T07:30:59Z</vt:lpwstr>
  </property>
</Properties>
</file>