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420" activeTab="2"/>
  </bookViews>
  <sheets>
    <sheet name="Identification" sheetId="1" r:id="rId1"/>
    <sheet name="Sommaire" sheetId="2" r:id="rId2"/>
    <sheet name="Détails du budget" sheetId="3" r:id="rId3"/>
  </sheets>
  <definedNames>
    <definedName name="_xlnm.Print_Titles" localSheetId="1">'Sommaire'!$2:$5</definedName>
    <definedName name="_xlnm.Print_Area" localSheetId="0">'Identification'!$A$1:$D$34</definedName>
    <definedName name="_xlnm.Print_Area" localSheetId="1">'Sommaire'!$A:$D</definedName>
  </definedNames>
  <calcPr fullCalcOnLoad="1"/>
</workbook>
</file>

<file path=xl/sharedStrings.xml><?xml version="1.0" encoding="utf-8"?>
<sst xmlns="http://schemas.openxmlformats.org/spreadsheetml/2006/main" count="118" uniqueCount="90">
  <si>
    <t>DEMANDE DE PAIEMENT DE FRAIS</t>
  </si>
  <si>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</si>
  <si>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</si>
  <si>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</si>
  <si>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</si>
  <si>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</si>
  <si>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</si>
  <si>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</si>
  <si>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</si>
  <si>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</si>
  <si>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</si>
  <si>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</si>
  <si>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</si>
  <si>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</si>
  <si>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</si>
  <si>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</si>
  <si>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</si>
  <si>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</si>
  <si>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</si>
  <si>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</si>
  <si>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</si>
  <si>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t>Dépense de traduction</t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</si>
  <si>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</si>
  <si>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</si>
  <si>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</si>
  <si>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</si>
  <si>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</si>
  <si>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BUDGET PRÉVISIONNEL</t>
  </si>
  <si>
    <t>Préparation :</t>
  </si>
  <si>
    <t>Audience :</t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</si>
  <si>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</si>
  <si>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</si>
  <si>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r>
      <t>I</t>
    </r>
    <r>
      <rPr>
        <b/>
        <sz val="10"/>
        <rFont val="Times New Roman"/>
        <family val="1"/>
      </rPr>
      <t>DENTIFICATION DES PERSONNES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</si>
  <si>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</si>
  <si>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</si>
  <si>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</si>
  <si>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</si>
  <si>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</si>
  <si>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</si>
  <si>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experts-conseil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</si>
  <si>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</si>
  <si>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</si>
  <si>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</si>
  <si>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BUDGET</t>
  </si>
  <si>
    <t>Sommaire</t>
  </si>
  <si>
    <r>
      <t>T</t>
    </r>
    <r>
      <rPr>
        <b/>
        <sz val="10"/>
        <rFont val="Times New Roman"/>
        <family val="1"/>
      </rPr>
      <t>OTAL DU BUDGET PRÉVISIONNEL</t>
    </r>
  </si>
  <si>
    <t>Heures de préparation et d'audience</t>
  </si>
  <si>
    <t>Signature</t>
  </si>
  <si>
    <t>Date</t>
  </si>
  <si>
    <t>Les cases complétées à la présente page sont reportées automatiquement au Sommaire lorsque requis.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</si>
  <si>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</si>
  <si>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</si>
  <si>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UMQ</t>
  </si>
  <si>
    <t>Steve Cadrin</t>
  </si>
  <si>
    <t>Louis-Renault Rozéfort</t>
  </si>
  <si>
    <t>Yves Hennekens</t>
  </si>
  <si>
    <t>externe</t>
  </si>
  <si>
    <t>590, Bord de l'eau, Laval, H7X 1V1</t>
  </si>
  <si>
    <t>277, Riverside, Saint-Lambert, Qc, J4P 1A5</t>
  </si>
  <si>
    <t>Étude des réponses aux DDR</t>
  </si>
  <si>
    <t>Préparation de la preuve</t>
  </si>
  <si>
    <t>Étude des preuves des intervenants</t>
  </si>
  <si>
    <t>Budget prévisionnel détaillé</t>
  </si>
  <si>
    <t>Analystes</t>
  </si>
  <si>
    <t>Expert</t>
  </si>
  <si>
    <t>Détails</t>
  </si>
  <si>
    <t>Ressources</t>
  </si>
  <si>
    <t>Nom</t>
  </si>
  <si>
    <t>Taux</t>
  </si>
  <si>
    <t>Lecture et étude préliminaire de la preuve</t>
  </si>
  <si>
    <t>Calculs des heures et des honoraires</t>
  </si>
  <si>
    <t>Préparation de DI</t>
  </si>
  <si>
    <t>Préparation des DDR</t>
  </si>
  <si>
    <t xml:space="preserve">Sous-total </t>
  </si>
  <si>
    <t>Préparation</t>
  </si>
  <si>
    <t>Total</t>
  </si>
  <si>
    <t>1-</t>
  </si>
  <si>
    <t>2-</t>
  </si>
  <si>
    <t>Audience</t>
  </si>
  <si>
    <t>Total heures</t>
  </si>
  <si>
    <t>3-</t>
  </si>
  <si>
    <t xml:space="preserve">Réponses aux DDR </t>
  </si>
  <si>
    <t>Préparation audience</t>
  </si>
  <si>
    <t>Argumentation finale</t>
  </si>
  <si>
    <t>Total Honoraires</t>
  </si>
  <si>
    <t xml:space="preserve">Autres : </t>
  </si>
  <si>
    <t>R-3740-2010 HQD Dossier tarifaire 2011-2012</t>
  </si>
  <si>
    <t>Marcel Paul Raymond</t>
  </si>
  <si>
    <t>1595, Alexis-Nihon,
Saint-Laurent, Qc, H4R 2S9</t>
  </si>
  <si>
    <t>800, Place Victoria, bureau 4500, Montréal, H4Z 1J2</t>
  </si>
</sst>
</file>

<file path=xl/styles.xml><?xml version="1.0" encoding="utf-8"?>
<styleSheet xmlns="http://schemas.openxmlformats.org/spreadsheetml/2006/main">
  <numFmts count="2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#,##0.0\ _$"/>
    <numFmt numFmtId="175" formatCode="#,##0\ _$"/>
    <numFmt numFmtId="176" formatCode="0.0%"/>
    <numFmt numFmtId="177" formatCode="_ * #,##0.0_)\ &quot;$&quot;_ ;_ * \(#,##0.0\)\ &quot;$&quot;_ ;_ * &quot;-&quot;??_)\ &quot;$&quot;_ ;_ @_ "/>
    <numFmt numFmtId="178" formatCode="_ * #,##0_)\ &quot;$&quot;_ ;_ * \(#,##0\)\ &quot;$&quot;_ ;_ * &quot;-&quot;??_)\ &quot;$&quot;_ ;_ @_ "/>
    <numFmt numFmtId="179" formatCode="_ * #,##0.0_)\ _$_ ;_ * \(#,##0.0\)\ _$_ ;_ * &quot;-&quot;??_)\ _$_ ;_ @_ "/>
    <numFmt numFmtId="180" formatCode="_ * #,##0_)\ _$_ ;_ * \(#,##0\)\ _$_ ;_ * &quot;-&quot;??_)\ _$_ ;_ @_ "/>
    <numFmt numFmtId="181" formatCode="0.0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</numFmts>
  <fonts count="7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color indexed="12"/>
      <name val="Times New Roman"/>
      <family val="1"/>
    </font>
    <font>
      <b/>
      <sz val="14"/>
      <color indexed="62"/>
      <name val="Times New Roman"/>
      <family val="1"/>
    </font>
    <font>
      <sz val="9"/>
      <color indexed="62"/>
      <name val="Times New Roman"/>
      <family val="1"/>
    </font>
    <font>
      <sz val="12"/>
      <color indexed="62"/>
      <name val="Times New Roman"/>
      <family val="1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12"/>
      <color indexed="10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0"/>
      <color indexed="56"/>
      <name val="Arial"/>
      <family val="2"/>
    </font>
    <font>
      <sz val="10"/>
      <color indexed="10"/>
      <name val="Arial"/>
      <family val="2"/>
    </font>
    <font>
      <b/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55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60" fillId="27" borderId="1" applyNumberFormat="0" applyAlignment="0" applyProtection="0"/>
    <xf numFmtId="0" fontId="6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29" borderId="0" applyNumberFormat="0" applyBorder="0" applyAlignment="0" applyProtection="0"/>
    <xf numFmtId="0" fontId="1" fillId="30" borderId="3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214">
    <xf numFmtId="0" fontId="0" fillId="0" borderId="0" xfId="0" applyAlignment="1">
      <alignment/>
    </xf>
    <xf numFmtId="0" fontId="25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0" fillId="33" borderId="14" xfId="0" applyFill="1" applyBorder="1" applyAlignment="1">
      <alignment horizontal="left" indent="1"/>
    </xf>
    <xf numFmtId="2" fontId="8" fillId="33" borderId="18" xfId="0" applyNumberFormat="1" applyFont="1" applyFill="1" applyBorder="1" applyAlignment="1" applyProtection="1">
      <alignment horizontal="left" wrapText="1"/>
      <protection/>
    </xf>
    <xf numFmtId="2" fontId="8" fillId="33" borderId="16" xfId="0" applyNumberFormat="1" applyFont="1" applyFill="1" applyBorder="1" applyAlignment="1" applyProtection="1">
      <alignment horizontal="left" wrapText="1"/>
      <protection/>
    </xf>
    <xf numFmtId="0" fontId="0" fillId="33" borderId="12" xfId="0" applyFill="1" applyBorder="1" applyAlignment="1" applyProtection="1">
      <alignment horizontal="left"/>
      <protection/>
    </xf>
    <xf numFmtId="2" fontId="8" fillId="33" borderId="19" xfId="0" applyNumberFormat="1" applyFont="1" applyFill="1" applyBorder="1" applyAlignment="1" applyProtection="1">
      <alignment horizontal="left" vertical="top" wrapText="1"/>
      <protection/>
    </xf>
    <xf numFmtId="2" fontId="8" fillId="33" borderId="20" xfId="0" applyNumberFormat="1" applyFont="1" applyFill="1" applyBorder="1" applyAlignment="1" applyProtection="1">
      <alignment horizontal="left" vertical="top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left" vertical="center" wrapText="1" indent="1"/>
      <protection/>
    </xf>
    <xf numFmtId="0" fontId="7" fillId="33" borderId="23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24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0" fontId="7" fillId="33" borderId="25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6" xfId="0" applyNumberFormat="1" applyFont="1" applyFill="1" applyBorder="1" applyAlignment="1" applyProtection="1">
      <alignment vertical="center" wrapText="1"/>
      <protection/>
    </xf>
    <xf numFmtId="0" fontId="16" fillId="33" borderId="24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16" fillId="33" borderId="25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7" xfId="0" applyNumberFormat="1" applyFont="1" applyFill="1" applyBorder="1" applyAlignment="1" applyProtection="1">
      <alignment horizontal="left" wrapText="1"/>
      <protection/>
    </xf>
    <xf numFmtId="44" fontId="13" fillId="34" borderId="28" xfId="0" applyNumberFormat="1" applyFont="1" applyFill="1" applyBorder="1" applyAlignment="1" applyProtection="1">
      <alignment vertical="center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6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2" fillId="33" borderId="29" xfId="0" applyFont="1" applyFill="1" applyBorder="1" applyAlignment="1" applyProtection="1">
      <alignment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26" fillId="0" borderId="32" xfId="0" applyFont="1" applyBorder="1" applyAlignment="1" applyProtection="1">
      <alignment vertical="center"/>
      <protection locked="0"/>
    </xf>
    <xf numFmtId="0" fontId="26" fillId="0" borderId="33" xfId="0" applyFont="1" applyFill="1" applyBorder="1" applyAlignment="1" applyProtection="1">
      <alignment horizontal="left" vertical="center" wrapText="1" indent="1"/>
      <protection locked="0"/>
    </xf>
    <xf numFmtId="0" fontId="26" fillId="0" borderId="11" xfId="0" applyFont="1" applyBorder="1" applyAlignment="1" applyProtection="1">
      <alignment vertical="center"/>
      <protection locked="0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26" fillId="0" borderId="34" xfId="0" applyFont="1" applyFill="1" applyBorder="1" applyAlignment="1" applyProtection="1">
      <alignment horizontal="left" vertical="center" wrapText="1" indent="1"/>
      <protection locked="0"/>
    </xf>
    <xf numFmtId="0" fontId="26" fillId="0" borderId="35" xfId="0" applyFont="1" applyBorder="1" applyAlignment="1" applyProtection="1">
      <alignment vertical="center"/>
      <protection locked="0"/>
    </xf>
    <xf numFmtId="0" fontId="26" fillId="0" borderId="36" xfId="0" applyFont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left" vertical="center" wrapText="1" indent="1"/>
      <protection locked="0"/>
    </xf>
    <xf numFmtId="0" fontId="5" fillId="33" borderId="29" xfId="0" applyFont="1" applyFill="1" applyBorder="1" applyAlignment="1">
      <alignment vertical="center"/>
    </xf>
    <xf numFmtId="0" fontId="5" fillId="33" borderId="38" xfId="0" applyFont="1" applyFill="1" applyBorder="1" applyAlignment="1" applyProtection="1">
      <alignment vertical="center" wrapText="1"/>
      <protection/>
    </xf>
    <xf numFmtId="0" fontId="26" fillId="0" borderId="39" xfId="0" applyFont="1" applyBorder="1" applyAlignment="1" applyProtection="1">
      <alignment vertical="center"/>
      <protection locked="0"/>
    </xf>
    <xf numFmtId="0" fontId="26" fillId="0" borderId="40" xfId="0" applyFont="1" applyFill="1" applyBorder="1" applyAlignment="1" applyProtection="1">
      <alignment horizontal="left" vertical="center" wrapText="1" indent="1"/>
      <protection locked="0"/>
    </xf>
    <xf numFmtId="0" fontId="26" fillId="0" borderId="41" xfId="0" applyFont="1" applyBorder="1" applyAlignment="1" applyProtection="1">
      <alignment vertical="center"/>
      <protection locked="0"/>
    </xf>
    <xf numFmtId="0" fontId="26" fillId="0" borderId="42" xfId="0" applyFont="1" applyFill="1" applyBorder="1" applyAlignment="1" applyProtection="1">
      <alignment horizontal="left" vertical="center" wrapText="1" indent="1"/>
      <protection locked="0"/>
    </xf>
    <xf numFmtId="0" fontId="26" fillId="0" borderId="10" xfId="0" applyFont="1" applyBorder="1" applyAlignment="1" applyProtection="1">
      <alignment vertical="center"/>
      <protection locked="0"/>
    </xf>
    <xf numFmtId="0" fontId="26" fillId="0" borderId="43" xfId="0" applyFont="1" applyFill="1" applyBorder="1" applyAlignment="1" applyProtection="1">
      <alignment horizontal="center" vertical="center" wrapText="1"/>
      <protection locked="0"/>
    </xf>
    <xf numFmtId="0" fontId="26" fillId="0" borderId="44" xfId="0" applyFont="1" applyBorder="1" applyAlignment="1" applyProtection="1">
      <alignment vertical="center"/>
      <protection locked="0"/>
    </xf>
    <xf numFmtId="0" fontId="26" fillId="0" borderId="45" xfId="0" applyFont="1" applyFill="1" applyBorder="1" applyAlignment="1" applyProtection="1">
      <alignment horizontal="center" vertical="center" wrapText="1"/>
      <protection locked="0"/>
    </xf>
    <xf numFmtId="0" fontId="26" fillId="0" borderId="46" xfId="0" applyFont="1" applyFill="1" applyBorder="1" applyAlignment="1" applyProtection="1">
      <alignment horizontal="left" vertical="center" wrapText="1" indent="1"/>
      <protection locked="0"/>
    </xf>
    <xf numFmtId="20" fontId="7" fillId="35" borderId="47" xfId="0" applyNumberFormat="1" applyFont="1" applyFill="1" applyBorder="1" applyAlignment="1" applyProtection="1">
      <alignment horizontal="left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20" fontId="2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wrapText="1"/>
    </xf>
    <xf numFmtId="20" fontId="2" fillId="35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18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74" fontId="12" fillId="34" borderId="4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49" xfId="0" applyBorder="1" applyAlignment="1">
      <alignment/>
    </xf>
    <xf numFmtId="0" fontId="16" fillId="0" borderId="0" xfId="0" applyFont="1" applyAlignment="1">
      <alignment/>
    </xf>
    <xf numFmtId="0" fontId="27" fillId="0" borderId="42" xfId="0" applyFont="1" applyFill="1" applyBorder="1" applyAlignment="1" applyProtection="1">
      <alignment horizontal="left" vertical="center" indent="1"/>
      <protection locked="0"/>
    </xf>
    <xf numFmtId="9" fontId="27" fillId="0" borderId="50" xfId="0" applyNumberFormat="1" applyFont="1" applyBorder="1" applyAlignment="1" applyProtection="1">
      <alignment horizontal="left" vertical="center" indent="1"/>
      <protection locked="0"/>
    </xf>
    <xf numFmtId="0" fontId="27" fillId="0" borderId="46" xfId="0" applyFont="1" applyBorder="1" applyAlignment="1" applyProtection="1">
      <alignment horizontal="left" vertical="center" indent="1"/>
      <protection locked="0"/>
    </xf>
    <xf numFmtId="174" fontId="7" fillId="0" borderId="25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6" xfId="0" applyNumberFormat="1" applyFont="1" applyFill="1" applyBorder="1" applyAlignment="1" applyProtection="1">
      <alignment vertical="center" wrapText="1"/>
      <protection locked="0"/>
    </xf>
    <xf numFmtId="44" fontId="7" fillId="35" borderId="26" xfId="0" applyNumberFormat="1" applyFont="1" applyFill="1" applyBorder="1" applyAlignment="1" applyProtection="1">
      <alignment vertical="center" wrapText="1"/>
      <protection locked="0"/>
    </xf>
    <xf numFmtId="44" fontId="13" fillId="34" borderId="26" xfId="0" applyNumberFormat="1" applyFont="1" applyFill="1" applyBorder="1" applyAlignment="1" applyProtection="1">
      <alignment vertical="center" wrapText="1"/>
      <protection locked="0"/>
    </xf>
    <xf numFmtId="0" fontId="0" fillId="33" borderId="12" xfId="0" applyFill="1" applyBorder="1" applyAlignment="1">
      <alignment horizontal="left" indent="1"/>
    </xf>
    <xf numFmtId="2" fontId="8" fillId="33" borderId="19" xfId="0" applyNumberFormat="1" applyFont="1" applyFill="1" applyBorder="1" applyAlignment="1" applyProtection="1">
      <alignment horizontal="left" wrapText="1"/>
      <protection/>
    </xf>
    <xf numFmtId="0" fontId="10" fillId="34" borderId="12" xfId="0" applyFont="1" applyFill="1" applyBorder="1" applyAlignment="1" applyProtection="1">
      <alignment horizontal="left" vertical="center"/>
      <protection/>
    </xf>
    <xf numFmtId="44" fontId="13" fillId="34" borderId="26" xfId="0" applyNumberFormat="1" applyFont="1" applyFill="1" applyBorder="1" applyAlignment="1" applyProtection="1">
      <alignment vertical="center"/>
      <protection/>
    </xf>
    <xf numFmtId="0" fontId="24" fillId="0" borderId="43" xfId="0" applyFont="1" applyBorder="1" applyAlignment="1" applyProtection="1">
      <alignment horizontal="center" vertical="center" wrapText="1"/>
      <protection locked="0"/>
    </xf>
    <xf numFmtId="0" fontId="24" fillId="0" borderId="33" xfId="0" applyFont="1" applyFill="1" applyBorder="1" applyAlignment="1" applyProtection="1">
      <alignment horizontal="left" vertical="center" wrapText="1" indent="1"/>
      <protection locked="0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0" fontId="24" fillId="0" borderId="34" xfId="0" applyFont="1" applyFill="1" applyBorder="1" applyAlignment="1" applyProtection="1">
      <alignment horizontal="left" vertical="center" wrapText="1" indent="1"/>
      <protection locked="0"/>
    </xf>
    <xf numFmtId="0" fontId="28" fillId="35" borderId="0" xfId="0" applyFont="1" applyFill="1" applyAlignment="1">
      <alignment horizontal="left" vertical="center"/>
    </xf>
    <xf numFmtId="164" fontId="29" fillId="35" borderId="0" xfId="0" applyNumberFormat="1" applyFont="1" applyFill="1" applyAlignment="1">
      <alignment/>
    </xf>
    <xf numFmtId="0" fontId="30" fillId="35" borderId="0" xfId="0" applyFont="1" applyFill="1" applyAlignment="1">
      <alignment/>
    </xf>
    <xf numFmtId="0" fontId="31" fillId="35" borderId="0" xfId="0" applyFont="1" applyFill="1" applyAlignment="1">
      <alignment/>
    </xf>
    <xf numFmtId="0" fontId="32" fillId="35" borderId="0" xfId="0" applyFont="1" applyFill="1" applyAlignment="1">
      <alignment/>
    </xf>
    <xf numFmtId="164" fontId="33" fillId="35" borderId="0" xfId="0" applyNumberFormat="1" applyFont="1" applyFill="1" applyAlignment="1">
      <alignment/>
    </xf>
    <xf numFmtId="0" fontId="29" fillId="35" borderId="0" xfId="0" applyFont="1" applyFill="1" applyAlignment="1">
      <alignment/>
    </xf>
    <xf numFmtId="0" fontId="28" fillId="35" borderId="51" xfId="0" applyFont="1" applyFill="1" applyBorder="1" applyAlignment="1">
      <alignment horizontal="left" vertical="center"/>
    </xf>
    <xf numFmtId="0" fontId="28" fillId="35" borderId="52" xfId="0" applyFont="1" applyFill="1" applyBorder="1" applyAlignment="1">
      <alignment horizontal="center" vertical="center"/>
    </xf>
    <xf numFmtId="0" fontId="28" fillId="35" borderId="53" xfId="0" applyFont="1" applyFill="1" applyBorder="1" applyAlignment="1">
      <alignment horizontal="left" vertical="center"/>
    </xf>
    <xf numFmtId="0" fontId="28" fillId="35" borderId="54" xfId="0" applyFont="1" applyFill="1" applyBorder="1" applyAlignment="1">
      <alignment horizontal="right"/>
    </xf>
    <xf numFmtId="0" fontId="28" fillId="35" borderId="55" xfId="0" applyFont="1" applyFill="1" applyBorder="1" applyAlignment="1">
      <alignment horizontal="center" vertical="center"/>
    </xf>
    <xf numFmtId="0" fontId="28" fillId="35" borderId="51" xfId="0" applyFont="1" applyFill="1" applyBorder="1" applyAlignment="1">
      <alignment horizontal="center" vertical="center"/>
    </xf>
    <xf numFmtId="0" fontId="32" fillId="35" borderId="56" xfId="0" applyFont="1" applyFill="1" applyBorder="1" applyAlignment="1">
      <alignment horizontal="center" vertical="center"/>
    </xf>
    <xf numFmtId="0" fontId="32" fillId="35" borderId="53" xfId="0" applyFont="1" applyFill="1" applyBorder="1" applyAlignment="1">
      <alignment horizontal="center" vertical="center"/>
    </xf>
    <xf numFmtId="0" fontId="32" fillId="35" borderId="56" xfId="0" applyFont="1" applyFill="1" applyBorder="1" applyAlignment="1">
      <alignment vertical="center"/>
    </xf>
    <xf numFmtId="178" fontId="34" fillId="35" borderId="57" xfId="46" applyNumberFormat="1" applyFont="1" applyFill="1" applyBorder="1" applyAlignment="1">
      <alignment horizontal="center" vertical="center"/>
    </xf>
    <xf numFmtId="178" fontId="32" fillId="35" borderId="57" xfId="46" applyNumberFormat="1" applyFont="1" applyFill="1" applyBorder="1" applyAlignment="1">
      <alignment vertical="center"/>
    </xf>
    <xf numFmtId="0" fontId="32" fillId="35" borderId="54" xfId="0" applyFont="1" applyFill="1" applyBorder="1" applyAlignment="1">
      <alignment/>
    </xf>
    <xf numFmtId="0" fontId="32" fillId="35" borderId="56" xfId="0" applyFont="1" applyFill="1" applyBorder="1" applyAlignment="1">
      <alignment horizontal="center"/>
    </xf>
    <xf numFmtId="0" fontId="32" fillId="35" borderId="53" xfId="0" applyFont="1" applyFill="1" applyBorder="1" applyAlignment="1">
      <alignment/>
    </xf>
    <xf numFmtId="0" fontId="32" fillId="35" borderId="56" xfId="0" applyFont="1" applyFill="1" applyBorder="1" applyAlignment="1">
      <alignment/>
    </xf>
    <xf numFmtId="0" fontId="28" fillId="35" borderId="54" xfId="0" applyFont="1" applyFill="1" applyBorder="1" applyAlignment="1">
      <alignment horizontal="left"/>
    </xf>
    <xf numFmtId="0" fontId="28" fillId="35" borderId="54" xfId="0" applyFont="1" applyFill="1" applyBorder="1" applyAlignment="1">
      <alignment/>
    </xf>
    <xf numFmtId="0" fontId="28" fillId="35" borderId="56" xfId="0" applyFont="1" applyFill="1" applyBorder="1" applyAlignment="1">
      <alignment horizontal="right"/>
    </xf>
    <xf numFmtId="0" fontId="28" fillId="35" borderId="53" xfId="0" applyFont="1" applyFill="1" applyBorder="1" applyAlignment="1">
      <alignment horizontal="right"/>
    </xf>
    <xf numFmtId="178" fontId="32" fillId="35" borderId="56" xfId="0" applyNumberFormat="1" applyFont="1" applyFill="1" applyBorder="1" applyAlignment="1">
      <alignment/>
    </xf>
    <xf numFmtId="178" fontId="32" fillId="35" borderId="53" xfId="0" applyNumberFormat="1" applyFont="1" applyFill="1" applyBorder="1" applyAlignment="1">
      <alignment/>
    </xf>
    <xf numFmtId="0" fontId="35" fillId="35" borderId="56" xfId="0" applyFont="1" applyFill="1" applyBorder="1" applyAlignment="1">
      <alignment horizontal="center"/>
    </xf>
    <xf numFmtId="0" fontId="28" fillId="35" borderId="52" xfId="0" applyFont="1" applyFill="1" applyBorder="1" applyAlignment="1">
      <alignment horizontal="left"/>
    </xf>
    <xf numFmtId="0" fontId="32" fillId="35" borderId="55" xfId="0" applyFont="1" applyFill="1" applyBorder="1" applyAlignment="1">
      <alignment/>
    </xf>
    <xf numFmtId="0" fontId="32" fillId="35" borderId="51" xfId="0" applyFont="1" applyFill="1" applyBorder="1" applyAlignment="1">
      <alignment/>
    </xf>
    <xf numFmtId="180" fontId="32" fillId="35" borderId="56" xfId="44" applyNumberFormat="1" applyFont="1" applyFill="1" applyBorder="1" applyAlignment="1">
      <alignment/>
    </xf>
    <xf numFmtId="0" fontId="28" fillId="35" borderId="0" xfId="0" applyFont="1" applyFill="1" applyAlignment="1">
      <alignment/>
    </xf>
    <xf numFmtId="0" fontId="28" fillId="35" borderId="58" xfId="0" applyFont="1" applyFill="1" applyBorder="1" applyAlignment="1">
      <alignment horizontal="left" vertical="center"/>
    </xf>
    <xf numFmtId="0" fontId="32" fillId="35" borderId="59" xfId="0" applyFont="1" applyFill="1" applyBorder="1" applyAlignment="1">
      <alignment/>
    </xf>
    <xf numFmtId="0" fontId="32" fillId="35" borderId="57" xfId="0" applyFont="1" applyFill="1" applyBorder="1" applyAlignment="1">
      <alignment/>
    </xf>
    <xf numFmtId="0" fontId="32" fillId="35" borderId="58" xfId="0" applyFont="1" applyFill="1" applyBorder="1" applyAlignment="1">
      <alignment/>
    </xf>
    <xf numFmtId="0" fontId="28" fillId="35" borderId="56" xfId="0" applyFont="1" applyFill="1" applyBorder="1" applyAlignment="1">
      <alignment/>
    </xf>
    <xf numFmtId="0" fontId="35" fillId="35" borderId="0" xfId="0" applyFont="1" applyFill="1" applyAlignment="1">
      <alignment horizontal="center"/>
    </xf>
    <xf numFmtId="180" fontId="28" fillId="35" borderId="0" xfId="44" applyNumberFormat="1" applyFont="1" applyFill="1" applyAlignment="1">
      <alignment/>
    </xf>
    <xf numFmtId="178" fontId="28" fillId="35" borderId="56" xfId="0" applyNumberFormat="1" applyFont="1" applyFill="1" applyBorder="1" applyAlignment="1">
      <alignment/>
    </xf>
    <xf numFmtId="178" fontId="28" fillId="35" borderId="0" xfId="0" applyNumberFormat="1" applyFont="1" applyFill="1" applyAlignment="1">
      <alignment/>
    </xf>
    <xf numFmtId="0" fontId="28" fillId="35" borderId="59" xfId="0" applyFont="1" applyFill="1" applyBorder="1" applyAlignment="1">
      <alignment horizontal="right"/>
    </xf>
    <xf numFmtId="1" fontId="32" fillId="35" borderId="53" xfId="0" applyNumberFormat="1" applyFont="1" applyFill="1" applyBorder="1" applyAlignment="1">
      <alignment/>
    </xf>
    <xf numFmtId="1" fontId="32" fillId="35" borderId="56" xfId="0" applyNumberFormat="1" applyFont="1" applyFill="1" applyBorder="1" applyAlignment="1">
      <alignment/>
    </xf>
    <xf numFmtId="1" fontId="28" fillId="35" borderId="56" xfId="0" applyNumberFormat="1" applyFont="1" applyFill="1" applyBorder="1" applyAlignment="1">
      <alignment horizontal="right"/>
    </xf>
    <xf numFmtId="1" fontId="28" fillId="35" borderId="53" xfId="0" applyNumberFormat="1" applyFont="1" applyFill="1" applyBorder="1" applyAlignment="1">
      <alignment horizontal="right"/>
    </xf>
    <xf numFmtId="1" fontId="28" fillId="35" borderId="56" xfId="0" applyNumberFormat="1" applyFont="1" applyFill="1" applyBorder="1" applyAlignment="1">
      <alignment/>
    </xf>
    <xf numFmtId="0" fontId="28" fillId="35" borderId="0" xfId="0" applyFont="1" applyFill="1" applyBorder="1" applyAlignment="1">
      <alignment/>
    </xf>
    <xf numFmtId="0" fontId="32" fillId="35" borderId="60" xfId="0" applyFont="1" applyFill="1" applyBorder="1" applyAlignment="1">
      <alignment/>
    </xf>
    <xf numFmtId="0" fontId="32" fillId="35" borderId="53" xfId="0" applyFont="1" applyFill="1" applyBorder="1" applyAlignment="1">
      <alignment horizontal="center"/>
    </xf>
    <xf numFmtId="0" fontId="35" fillId="35" borderId="53" xfId="0" applyFont="1" applyFill="1" applyBorder="1" applyAlignment="1">
      <alignment horizontal="center"/>
    </xf>
    <xf numFmtId="0" fontId="32" fillId="35" borderId="55" xfId="0" applyFont="1" applyFill="1" applyBorder="1" applyAlignment="1">
      <alignment horizontal="center" vertical="center"/>
    </xf>
    <xf numFmtId="178" fontId="34" fillId="35" borderId="58" xfId="46" applyNumberFormat="1" applyFont="1" applyFill="1" applyBorder="1" applyAlignment="1">
      <alignment vertical="center"/>
    </xf>
    <xf numFmtId="0" fontId="28" fillId="35" borderId="55" xfId="0" applyFont="1" applyFill="1" applyBorder="1" applyAlignment="1">
      <alignment/>
    </xf>
    <xf numFmtId="1" fontId="32" fillId="35" borderId="0" xfId="0" applyNumberFormat="1" applyFont="1" applyFill="1" applyAlignment="1">
      <alignment/>
    </xf>
    <xf numFmtId="1" fontId="28" fillId="35" borderId="0" xfId="0" applyNumberFormat="1" applyFont="1" applyFill="1" applyAlignment="1">
      <alignment/>
    </xf>
    <xf numFmtId="178" fontId="34" fillId="33" borderId="57" xfId="46" applyNumberFormat="1" applyFont="1" applyFill="1" applyBorder="1" applyAlignment="1">
      <alignment horizontal="center" vertical="center"/>
    </xf>
    <xf numFmtId="0" fontId="28" fillId="33" borderId="56" xfId="0" applyFont="1" applyFill="1" applyBorder="1" applyAlignment="1">
      <alignment horizontal="right"/>
    </xf>
    <xf numFmtId="179" fontId="32" fillId="33" borderId="56" xfId="44" applyNumberFormat="1" applyFont="1" applyFill="1" applyBorder="1" applyAlignment="1">
      <alignment horizontal="center"/>
    </xf>
    <xf numFmtId="181" fontId="32" fillId="35" borderId="56" xfId="0" applyNumberFormat="1" applyFont="1" applyFill="1" applyBorder="1" applyAlignment="1">
      <alignment horizontal="center"/>
    </xf>
    <xf numFmtId="181" fontId="32" fillId="35" borderId="53" xfId="0" applyNumberFormat="1" applyFont="1" applyFill="1" applyBorder="1" applyAlignment="1">
      <alignment horizontal="center"/>
    </xf>
    <xf numFmtId="0" fontId="2" fillId="36" borderId="39" xfId="0" applyFont="1" applyFill="1" applyBorder="1" applyAlignment="1" applyProtection="1">
      <alignment horizontal="center" vertical="center" wrapText="1"/>
      <protection/>
    </xf>
    <xf numFmtId="0" fontId="0" fillId="36" borderId="61" xfId="0" applyFill="1" applyBorder="1" applyAlignment="1" applyProtection="1">
      <alignment horizontal="center"/>
      <protection/>
    </xf>
    <xf numFmtId="0" fontId="0" fillId="36" borderId="28" xfId="0" applyFill="1" applyBorder="1" applyAlignment="1" applyProtection="1">
      <alignment horizontal="center"/>
      <protection/>
    </xf>
    <xf numFmtId="0" fontId="5" fillId="1" borderId="62" xfId="0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164" fontId="36" fillId="0" borderId="63" xfId="0" applyNumberFormat="1" applyFont="1" applyFill="1" applyBorder="1" applyAlignment="1" applyProtection="1">
      <alignment horizontal="left" vertical="center" indent="1"/>
      <protection locked="0"/>
    </xf>
    <xf numFmtId="0" fontId="16" fillId="0" borderId="64" xfId="0" applyFont="1" applyBorder="1" applyAlignment="1" applyProtection="1">
      <alignment horizontal="left" vertical="center"/>
      <protection locked="0"/>
    </xf>
    <xf numFmtId="0" fontId="16" fillId="0" borderId="40" xfId="0" applyFont="1" applyBorder="1" applyAlignment="1" applyProtection="1">
      <alignment horizontal="left" vertical="center"/>
      <protection locked="0"/>
    </xf>
    <xf numFmtId="0" fontId="2" fillId="33" borderId="41" xfId="0" applyFont="1" applyFill="1" applyBorder="1" applyAlignment="1" applyProtection="1">
      <alignment vertical="center" wrapText="1"/>
      <protection/>
    </xf>
    <xf numFmtId="0" fontId="0" fillId="0" borderId="65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37" fillId="0" borderId="49" xfId="0" applyFont="1" applyFill="1" applyBorder="1" applyAlignment="1" applyProtection="1">
      <alignment horizontal="left" vertical="center" wrapText="1"/>
      <protection/>
    </xf>
    <xf numFmtId="0" fontId="38" fillId="0" borderId="49" xfId="0" applyFont="1" applyBorder="1" applyAlignment="1" applyProtection="1">
      <alignment/>
      <protection/>
    </xf>
    <xf numFmtId="164" fontId="27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65" xfId="0" applyFont="1" applyBorder="1" applyAlignment="1" applyProtection="1">
      <alignment vertical="center" wrapText="1"/>
      <protection/>
    </xf>
    <xf numFmtId="0" fontId="0" fillId="0" borderId="66" xfId="0" applyBorder="1" applyAlignment="1" applyProtection="1">
      <alignment vertical="center" wrapText="1"/>
      <protection/>
    </xf>
    <xf numFmtId="0" fontId="2" fillId="33" borderId="68" xfId="0" applyFont="1" applyFill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2" fillId="36" borderId="22" xfId="0" applyFont="1" applyFill="1" applyBorder="1" applyAlignment="1" applyProtection="1">
      <alignment horizontal="left" vertical="center" wrapText="1"/>
      <protection/>
    </xf>
    <xf numFmtId="0" fontId="2" fillId="36" borderId="23" xfId="0" applyFont="1" applyFill="1" applyBorder="1" applyAlignment="1" applyProtection="1">
      <alignment horizontal="left" vertical="center" wrapText="1"/>
      <protection/>
    </xf>
    <xf numFmtId="0" fontId="2" fillId="36" borderId="21" xfId="0" applyFont="1" applyFill="1" applyBorder="1" applyAlignment="1" applyProtection="1">
      <alignment horizontal="left" vertical="center" wrapText="1"/>
      <protection/>
    </xf>
    <xf numFmtId="0" fontId="5" fillId="33" borderId="22" xfId="0" applyFont="1" applyFill="1" applyBorder="1" applyAlignment="1" applyProtection="1">
      <alignment horizontal="left" vertical="center" wrapText="1"/>
      <protection/>
    </xf>
    <xf numFmtId="0" fontId="5" fillId="33" borderId="23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20" fillId="37" borderId="63" xfId="0" applyNumberFormat="1" applyFont="1" applyFill="1" applyBorder="1" applyAlignment="1" applyProtection="1">
      <alignment horizontal="left" vertical="center"/>
      <protection/>
    </xf>
    <xf numFmtId="0" fontId="0" fillId="37" borderId="64" xfId="0" applyFill="1" applyBorder="1" applyAlignment="1">
      <alignment vertical="center"/>
    </xf>
    <xf numFmtId="0" fontId="0" fillId="37" borderId="40" xfId="0" applyFill="1" applyBorder="1" applyAlignment="1">
      <alignment vertical="center"/>
    </xf>
    <xf numFmtId="164" fontId="20" fillId="37" borderId="71" xfId="0" applyNumberFormat="1" applyFont="1" applyFill="1" applyBorder="1" applyAlignment="1" applyProtection="1">
      <alignment vertical="center" wrapText="1"/>
      <protection/>
    </xf>
    <xf numFmtId="0" fontId="20" fillId="37" borderId="69" xfId="0" applyFont="1" applyFill="1" applyBorder="1" applyAlignment="1">
      <alignment vertical="center" wrapText="1"/>
    </xf>
    <xf numFmtId="0" fontId="20" fillId="37" borderId="46" xfId="0" applyFont="1" applyFill="1" applyBorder="1" applyAlignment="1">
      <alignment vertical="center" wrapText="1"/>
    </xf>
    <xf numFmtId="0" fontId="2" fillId="36" borderId="72" xfId="0" applyFont="1" applyFill="1" applyBorder="1" applyAlignment="1" applyProtection="1">
      <alignment horizontal="left" vertical="center" wrapText="1"/>
      <protection/>
    </xf>
    <xf numFmtId="0" fontId="0" fillId="36" borderId="64" xfId="0" applyFill="1" applyBorder="1" applyAlignment="1" applyProtection="1">
      <alignment horizontal="left"/>
      <protection/>
    </xf>
    <xf numFmtId="0" fontId="0" fillId="36" borderId="40" xfId="0" applyFill="1" applyBorder="1" applyAlignment="1" applyProtection="1">
      <alignment horizontal="left"/>
      <protection/>
    </xf>
    <xf numFmtId="0" fontId="5" fillId="33" borderId="73" xfId="0" applyFont="1" applyFill="1" applyBorder="1" applyAlignment="1" applyProtection="1">
      <alignment horizontal="center" vertical="center" wrapText="1"/>
      <protection/>
    </xf>
    <xf numFmtId="0" fontId="2" fillId="36" borderId="39" xfId="0" applyFont="1" applyFill="1" applyBorder="1" applyAlignment="1" applyProtection="1">
      <alignment horizontal="left" vertical="center" wrapText="1"/>
      <protection/>
    </xf>
    <xf numFmtId="0" fontId="0" fillId="36" borderId="61" xfId="0" applyFont="1" applyFill="1" applyBorder="1" applyAlignment="1" applyProtection="1">
      <alignment horizontal="left" vertical="center" wrapText="1"/>
      <protection/>
    </xf>
    <xf numFmtId="0" fontId="0" fillId="36" borderId="74" xfId="0" applyFont="1" applyFill="1" applyBorder="1" applyAlignment="1" applyProtection="1">
      <alignment horizontal="left" vertical="center" wrapText="1"/>
      <protection/>
    </xf>
    <xf numFmtId="0" fontId="7" fillId="33" borderId="75" xfId="0" applyFont="1" applyFill="1" applyBorder="1" applyAlignment="1" applyProtection="1">
      <alignment horizontal="left" vertical="center" wrapText="1" indent="1"/>
      <protection/>
    </xf>
    <xf numFmtId="0" fontId="0" fillId="0" borderId="76" xfId="0" applyBorder="1" applyAlignment="1" applyProtection="1">
      <alignment horizontal="left" vertical="center" wrapText="1" indent="1"/>
      <protection/>
    </xf>
    <xf numFmtId="0" fontId="0" fillId="0" borderId="77" xfId="0" applyBorder="1" applyAlignment="1" applyProtection="1">
      <alignment horizontal="left" vertical="center" wrapText="1" indent="1"/>
      <protection/>
    </xf>
    <xf numFmtId="0" fontId="7" fillId="33" borderId="76" xfId="0" applyFont="1" applyFill="1" applyBorder="1" applyAlignment="1" applyProtection="1">
      <alignment horizontal="left" vertical="center" wrapText="1" indent="1"/>
      <protection/>
    </xf>
    <xf numFmtId="0" fontId="7" fillId="33" borderId="77" xfId="0" applyFont="1" applyFill="1" applyBorder="1" applyAlignment="1" applyProtection="1">
      <alignment horizontal="left" vertical="center" wrapText="1" indent="1"/>
      <protection/>
    </xf>
    <xf numFmtId="0" fontId="7" fillId="33" borderId="24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0" fillId="0" borderId="25" xfId="0" applyBorder="1" applyAlignment="1" applyProtection="1">
      <alignment horizontal="left" vertical="center" wrapText="1" indent="1"/>
      <protection/>
    </xf>
    <xf numFmtId="0" fontId="10" fillId="34" borderId="24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15" fillId="34" borderId="25" xfId="0" applyFont="1" applyFill="1" applyBorder="1" applyAlignment="1" applyProtection="1">
      <alignment horizontal="left" vertical="center" wrapText="1"/>
      <protection/>
    </xf>
    <xf numFmtId="0" fontId="2" fillId="36" borderId="24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0" fontId="17" fillId="36" borderId="25" xfId="0" applyFont="1" applyFill="1" applyBorder="1" applyAlignment="1" applyProtection="1">
      <alignment horizontal="left" vertical="center" wrapText="1"/>
      <protection/>
    </xf>
    <xf numFmtId="0" fontId="28" fillId="35" borderId="51" xfId="0" applyFont="1" applyFill="1" applyBorder="1" applyAlignment="1">
      <alignment horizontal="center" vertical="center"/>
    </xf>
    <xf numFmtId="0" fontId="28" fillId="35" borderId="78" xfId="0" applyFont="1" applyFill="1" applyBorder="1" applyAlignment="1">
      <alignment horizontal="center" vertical="center"/>
    </xf>
    <xf numFmtId="0" fontId="28" fillId="35" borderId="52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1724025</xdr:colOff>
      <xdr:row>2</xdr:row>
      <xdr:rowOff>190500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1724025</xdr:colOff>
      <xdr:row>2</xdr:row>
      <xdr:rowOff>57150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showGridLines="0" showRowColHeaders="0" zoomScalePageLayoutView="0" workbookViewId="0" topLeftCell="A4">
      <selection activeCell="D12" sqref="D12"/>
    </sheetView>
  </sheetViews>
  <sheetFormatPr defaultColWidth="0" defaultRowHeight="12.75" customHeight="1" zeroHeight="1"/>
  <cols>
    <col min="1" max="1" width="27.28125" style="0" customWidth="1"/>
    <col min="2" max="2" width="14.7109375" style="0" customWidth="1"/>
    <col min="3" max="3" width="17.7109375" style="0" customWidth="1"/>
    <col min="4" max="4" width="38.00390625" style="0" customWidth="1"/>
    <col min="5" max="5" width="0.13671875" style="0" customWidth="1"/>
    <col min="6" max="16384" width="0" style="0" hidden="1" customWidth="1"/>
  </cols>
  <sheetData>
    <row r="1" spans="4:16" ht="12.75">
      <c r="D1" s="40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4:16" ht="18.75" customHeight="1">
      <c r="D2" s="1" t="s">
        <v>27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4:16" ht="18.75" customHeight="1">
      <c r="D3" s="1" t="s">
        <v>30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" customHeight="1">
      <c r="A4" s="168" t="s">
        <v>49</v>
      </c>
      <c r="B4" s="169"/>
      <c r="C4" s="169"/>
      <c r="D4" s="16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2.5" customHeight="1">
      <c r="A5" s="5" t="s">
        <v>1</v>
      </c>
      <c r="B5" s="160" t="s">
        <v>86</v>
      </c>
      <c r="C5" s="161"/>
      <c r="D5" s="16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2.5" customHeight="1">
      <c r="A6" s="6" t="s">
        <v>2</v>
      </c>
      <c r="B6" s="170" t="s">
        <v>52</v>
      </c>
      <c r="C6" s="171"/>
      <c r="D6" s="17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2.5" customHeight="1">
      <c r="A7" s="163" t="s">
        <v>31</v>
      </c>
      <c r="B7" s="173"/>
      <c r="C7" s="174"/>
      <c r="D7" s="7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2.5" customHeight="1">
      <c r="A8" s="163" t="s">
        <v>50</v>
      </c>
      <c r="B8" s="164"/>
      <c r="C8" s="165"/>
      <c r="D8" s="7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2.5" customHeight="1">
      <c r="A9" s="175" t="s">
        <v>51</v>
      </c>
      <c r="B9" s="176"/>
      <c r="C9" s="177"/>
      <c r="D9" s="79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0.25" customHeight="1">
      <c r="A10" s="155" t="s">
        <v>32</v>
      </c>
      <c r="B10" s="156"/>
      <c r="C10" s="156"/>
      <c r="D10" s="157"/>
      <c r="E10" s="1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0.25" customHeight="1">
      <c r="A11" s="42" t="s">
        <v>33</v>
      </c>
      <c r="B11" s="43" t="s">
        <v>34</v>
      </c>
      <c r="C11" s="43" t="s">
        <v>35</v>
      </c>
      <c r="D11" s="44" t="s">
        <v>36</v>
      </c>
      <c r="E11" s="1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7" customHeight="1">
      <c r="A12" s="45" t="s">
        <v>53</v>
      </c>
      <c r="B12" s="88">
        <v>15</v>
      </c>
      <c r="C12" s="88" t="s">
        <v>56</v>
      </c>
      <c r="D12" s="89" t="s">
        <v>89</v>
      </c>
      <c r="E12" s="1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7" customHeight="1">
      <c r="A13" s="47"/>
      <c r="B13" s="48"/>
      <c r="C13" s="48"/>
      <c r="D13" s="49"/>
      <c r="E13" s="1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7" customHeight="1">
      <c r="A14" s="47"/>
      <c r="B14" s="48"/>
      <c r="C14" s="48"/>
      <c r="D14" s="49"/>
      <c r="E14" s="1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7" customHeight="1">
      <c r="A15" s="50"/>
      <c r="B15" s="51"/>
      <c r="C15" s="51"/>
      <c r="D15" s="52"/>
      <c r="E15" s="1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0.25" customHeight="1">
      <c r="A16" s="53" t="s">
        <v>37</v>
      </c>
      <c r="B16" s="43" t="s">
        <v>34</v>
      </c>
      <c r="C16" s="43" t="s">
        <v>35</v>
      </c>
      <c r="D16" s="44" t="s">
        <v>36</v>
      </c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7" customHeight="1">
      <c r="A17" s="45" t="s">
        <v>54</v>
      </c>
      <c r="B17" s="88">
        <v>22</v>
      </c>
      <c r="C17" s="88" t="s">
        <v>56</v>
      </c>
      <c r="D17" s="89" t="s">
        <v>57</v>
      </c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7" customHeight="1">
      <c r="A18" s="47" t="s">
        <v>55</v>
      </c>
      <c r="B18" s="90">
        <v>20</v>
      </c>
      <c r="C18" s="90" t="s">
        <v>56</v>
      </c>
      <c r="D18" s="91" t="s">
        <v>58</v>
      </c>
      <c r="E18" s="1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7" customHeight="1">
      <c r="A19" s="47" t="s">
        <v>87</v>
      </c>
      <c r="B19" s="48">
        <v>31</v>
      </c>
      <c r="C19" s="48" t="s">
        <v>56</v>
      </c>
      <c r="D19" s="49" t="s">
        <v>88</v>
      </c>
      <c r="E19" s="1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7" customHeight="1">
      <c r="A20" s="50"/>
      <c r="B20" s="51"/>
      <c r="C20" s="51"/>
      <c r="D20" s="52"/>
      <c r="E20" s="1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0.25" customHeight="1">
      <c r="A21" s="54" t="s">
        <v>38</v>
      </c>
      <c r="B21" s="43" t="s">
        <v>34</v>
      </c>
      <c r="C21" s="43" t="s">
        <v>35</v>
      </c>
      <c r="D21" s="44" t="s">
        <v>36</v>
      </c>
      <c r="E21" s="1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27" customHeight="1">
      <c r="A22" s="55" t="s">
        <v>11</v>
      </c>
      <c r="B22" s="158" t="s">
        <v>11</v>
      </c>
      <c r="C22" s="158" t="s">
        <v>11</v>
      </c>
      <c r="D22" s="56"/>
      <c r="E22" s="1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7" customHeight="1">
      <c r="A23" s="57"/>
      <c r="B23" s="159"/>
      <c r="C23" s="159"/>
      <c r="D23" s="58"/>
      <c r="E23" s="1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9.5" customHeight="1">
      <c r="A24" s="54" t="s">
        <v>39</v>
      </c>
      <c r="B24" s="43" t="s">
        <v>34</v>
      </c>
      <c r="C24" s="43" t="s">
        <v>35</v>
      </c>
      <c r="D24" s="44" t="s">
        <v>36</v>
      </c>
      <c r="E24" s="1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7" customHeight="1">
      <c r="A25" s="59"/>
      <c r="B25" s="158" t="s">
        <v>11</v>
      </c>
      <c r="C25" s="60"/>
      <c r="D25" s="56"/>
      <c r="E25" s="1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27" customHeight="1">
      <c r="A26" s="61"/>
      <c r="B26" s="159"/>
      <c r="C26" s="62"/>
      <c r="D26" s="63"/>
      <c r="E26" s="10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0.25" customHeight="1">
      <c r="A27" s="54" t="s">
        <v>40</v>
      </c>
      <c r="B27" s="43" t="s">
        <v>34</v>
      </c>
      <c r="C27" s="43" t="s">
        <v>35</v>
      </c>
      <c r="D27" s="44" t="s">
        <v>36</v>
      </c>
      <c r="E27" s="1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27" customHeight="1">
      <c r="A28" s="59"/>
      <c r="B28" s="158" t="s">
        <v>11</v>
      </c>
      <c r="C28" s="60"/>
      <c r="D28" s="46"/>
      <c r="E28" s="1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27" customHeight="1">
      <c r="A29" s="61"/>
      <c r="B29" s="159"/>
      <c r="C29" s="62"/>
      <c r="D29" s="52"/>
      <c r="E29" s="1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3.5" customHeight="1">
      <c r="A30" s="64"/>
      <c r="B30" s="65"/>
      <c r="C30" s="65"/>
      <c r="D30" s="66"/>
      <c r="E30" s="10"/>
      <c r="F30" s="10"/>
      <c r="G30" s="10"/>
      <c r="H30" s="10"/>
      <c r="I30" s="10"/>
      <c r="J30" s="10"/>
      <c r="K30" s="10"/>
      <c r="L30" s="10"/>
      <c r="M30" s="3"/>
      <c r="N30" s="3"/>
      <c r="O30" s="3"/>
      <c r="P30" s="3"/>
    </row>
    <row r="31" spans="1:16" ht="17.25" customHeight="1">
      <c r="A31" s="166" t="s">
        <v>41</v>
      </c>
      <c r="B31" s="167"/>
      <c r="C31" s="167"/>
      <c r="D31" s="167"/>
      <c r="E31" s="1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7.25" customHeight="1">
      <c r="A32" s="166" t="s">
        <v>42</v>
      </c>
      <c r="B32" s="167"/>
      <c r="C32" s="167"/>
      <c r="D32" s="167"/>
      <c r="E32" s="1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7.25" customHeight="1" hidden="1">
      <c r="A33" s="68" t="s">
        <v>43</v>
      </c>
      <c r="B33" s="69"/>
      <c r="C33" s="67"/>
      <c r="D33" s="67"/>
      <c r="E33" s="1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7.25" customHeight="1" hidden="1">
      <c r="A34" s="70" t="s">
        <v>0</v>
      </c>
      <c r="B34" s="71"/>
      <c r="C34" s="67"/>
      <c r="D34" s="67"/>
      <c r="E34" s="1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4.25" customHeight="1" hidden="1">
      <c r="A35" s="3"/>
      <c r="B35" s="3"/>
      <c r="C35" s="3"/>
      <c r="D35" s="3"/>
      <c r="E35" s="1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" hidden="1">
      <c r="A36" s="72"/>
      <c r="B36" s="72"/>
      <c r="C36" s="72"/>
      <c r="D36" s="72"/>
      <c r="E36" s="73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1:16" ht="12" hidden="1">
      <c r="A37" s="37"/>
      <c r="B37" s="37"/>
      <c r="C37" s="37"/>
      <c r="D37" s="37"/>
      <c r="E37" s="1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" hidden="1">
      <c r="A38" s="37"/>
      <c r="B38" s="37"/>
      <c r="C38" s="37"/>
      <c r="D38" s="37"/>
      <c r="E38" s="10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" hidden="1">
      <c r="A39" s="37"/>
      <c r="B39" s="37"/>
      <c r="C39" s="37"/>
      <c r="D39" s="37"/>
      <c r="E39" s="1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" hidden="1">
      <c r="A40" s="37"/>
      <c r="B40" s="37"/>
      <c r="C40" s="37"/>
      <c r="D40" s="37"/>
      <c r="E40" s="1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" hidden="1">
      <c r="A41" s="37"/>
      <c r="B41" s="37"/>
      <c r="C41" s="37"/>
      <c r="D41" s="37"/>
      <c r="E41" s="1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" hidden="1">
      <c r="A42" s="37"/>
      <c r="B42" s="37"/>
      <c r="C42" s="37"/>
      <c r="D42" s="37"/>
      <c r="E42" s="1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" hidden="1">
      <c r="A43" s="37"/>
      <c r="B43" s="37"/>
      <c r="C43" s="37"/>
      <c r="D43" s="37"/>
      <c r="E43" s="1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" hidden="1">
      <c r="A44" s="37"/>
      <c r="B44" s="37"/>
      <c r="C44" s="37"/>
      <c r="D44" s="37"/>
      <c r="E44" s="1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" hidden="1">
      <c r="A45" s="37"/>
      <c r="B45" s="37"/>
      <c r="C45" s="37"/>
      <c r="D45" s="37"/>
      <c r="E45" s="10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" hidden="1">
      <c r="A46" s="37"/>
      <c r="B46" s="37"/>
      <c r="C46" s="37"/>
      <c r="D46" s="37"/>
      <c r="E46" s="1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" hidden="1">
      <c r="A47" s="37"/>
      <c r="B47" s="37"/>
      <c r="C47" s="37"/>
      <c r="D47" s="37"/>
      <c r="E47" s="1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" hidden="1">
      <c r="A48" s="37"/>
      <c r="B48" s="37"/>
      <c r="C48" s="37"/>
      <c r="D48" s="37"/>
      <c r="E48" s="10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" hidden="1">
      <c r="A49" s="37"/>
      <c r="B49" s="37"/>
      <c r="C49" s="37"/>
      <c r="D49" s="37"/>
      <c r="E49" s="1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" hidden="1">
      <c r="A50" s="37"/>
      <c r="B50" s="37"/>
      <c r="C50" s="37"/>
      <c r="D50" s="37"/>
      <c r="E50" s="10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" hidden="1">
      <c r="A51" s="37"/>
      <c r="B51" s="37"/>
      <c r="C51" s="37"/>
      <c r="D51" s="37"/>
      <c r="E51" s="10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" hidden="1">
      <c r="A52" s="37"/>
      <c r="B52" s="37"/>
      <c r="C52" s="37"/>
      <c r="D52" s="37"/>
      <c r="E52" s="10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" hidden="1">
      <c r="A53" s="37"/>
      <c r="B53" s="37"/>
      <c r="C53" s="37"/>
      <c r="D53" s="37"/>
      <c r="E53" s="10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" hidden="1">
      <c r="A54" s="37"/>
      <c r="B54" s="37"/>
      <c r="C54" s="37"/>
      <c r="D54" s="37"/>
      <c r="E54" s="10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" hidden="1">
      <c r="A55" s="37"/>
      <c r="B55" s="37"/>
      <c r="C55" s="37"/>
      <c r="D55" s="37"/>
      <c r="E55" s="10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" hidden="1">
      <c r="A56" s="37"/>
      <c r="B56" s="37"/>
      <c r="C56" s="37"/>
      <c r="D56" s="37"/>
      <c r="E56" s="10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" hidden="1">
      <c r="A57" s="37"/>
      <c r="B57" s="37"/>
      <c r="C57" s="37"/>
      <c r="D57" s="37"/>
      <c r="E57" s="10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" hidden="1">
      <c r="A58" s="37"/>
      <c r="B58" s="37"/>
      <c r="C58" s="37"/>
      <c r="D58" s="37"/>
      <c r="E58" s="10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" hidden="1">
      <c r="A59" s="37"/>
      <c r="B59" s="37"/>
      <c r="C59" s="37"/>
      <c r="D59" s="37"/>
      <c r="E59" s="10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" hidden="1">
      <c r="A60" s="37"/>
      <c r="B60" s="37"/>
      <c r="C60" s="37"/>
      <c r="D60" s="37"/>
      <c r="E60" s="10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" hidden="1">
      <c r="A61" s="37"/>
      <c r="B61" s="37"/>
      <c r="C61" s="37"/>
      <c r="D61" s="37"/>
      <c r="E61" s="10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" hidden="1">
      <c r="A62" s="37"/>
      <c r="B62" s="37"/>
      <c r="C62" s="37"/>
      <c r="D62" s="37"/>
      <c r="E62" s="10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" hidden="1">
      <c r="A63" s="37"/>
      <c r="B63" s="37"/>
      <c r="C63" s="37"/>
      <c r="D63" s="37"/>
      <c r="E63" s="10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" hidden="1">
      <c r="A64" s="37"/>
      <c r="B64" s="37"/>
      <c r="C64" s="37"/>
      <c r="D64" s="37"/>
      <c r="E64" s="10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" hidden="1">
      <c r="A65" s="37"/>
      <c r="B65" s="37"/>
      <c r="C65" s="37"/>
      <c r="D65" s="37"/>
      <c r="E65" s="10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" hidden="1">
      <c r="A66" s="37"/>
      <c r="B66" s="37"/>
      <c r="C66" s="37"/>
      <c r="D66" s="37"/>
      <c r="E66" s="10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" hidden="1">
      <c r="A67" s="37"/>
      <c r="B67" s="37"/>
      <c r="C67" s="37"/>
      <c r="D67" s="37"/>
      <c r="E67" s="10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" hidden="1">
      <c r="A68" s="37"/>
      <c r="B68" s="37"/>
      <c r="C68" s="37"/>
      <c r="D68" s="37"/>
      <c r="E68" s="10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" hidden="1">
      <c r="A69" s="37"/>
      <c r="B69" s="37"/>
      <c r="C69" s="37"/>
      <c r="D69" s="37"/>
      <c r="E69" s="10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" hidden="1">
      <c r="A70" s="37"/>
      <c r="B70" s="37"/>
      <c r="C70" s="37"/>
      <c r="D70" s="37"/>
      <c r="E70" s="10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" hidden="1">
      <c r="A71" s="37"/>
      <c r="B71" s="37"/>
      <c r="C71" s="37"/>
      <c r="D71" s="37"/>
      <c r="E71" s="10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" hidden="1">
      <c r="A72" s="37"/>
      <c r="B72" s="37"/>
      <c r="C72" s="37"/>
      <c r="D72" s="37"/>
      <c r="E72" s="10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" hidden="1">
      <c r="A73" s="37"/>
      <c r="B73" s="37"/>
      <c r="C73" s="37"/>
      <c r="D73" s="37"/>
      <c r="E73" s="10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" hidden="1">
      <c r="A74" s="37"/>
      <c r="B74" s="37"/>
      <c r="C74" s="37"/>
      <c r="D74" s="37"/>
      <c r="E74" s="10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" hidden="1">
      <c r="A75" s="37"/>
      <c r="B75" s="37"/>
      <c r="C75" s="37"/>
      <c r="D75" s="37"/>
      <c r="E75" s="10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" hidden="1">
      <c r="A76" s="37"/>
      <c r="B76" s="37"/>
      <c r="C76" s="37"/>
      <c r="D76" s="37"/>
      <c r="E76" s="10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" hidden="1">
      <c r="A77" s="37"/>
      <c r="B77" s="37"/>
      <c r="C77" s="37"/>
      <c r="D77" s="37"/>
      <c r="E77" s="10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" hidden="1">
      <c r="A78" s="37"/>
      <c r="B78" s="37"/>
      <c r="C78" s="37"/>
      <c r="D78" s="37"/>
      <c r="E78" s="10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" hidden="1">
      <c r="A79" s="37"/>
      <c r="B79" s="37"/>
      <c r="C79" s="37"/>
      <c r="D79" s="37"/>
      <c r="E79" s="10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" hidden="1">
      <c r="A80" s="37"/>
      <c r="B80" s="37"/>
      <c r="C80" s="37"/>
      <c r="D80" s="37"/>
      <c r="E80" s="10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" hidden="1">
      <c r="A81" s="37"/>
      <c r="B81" s="37"/>
      <c r="C81" s="37"/>
      <c r="D81" s="37"/>
      <c r="E81" s="10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" hidden="1">
      <c r="A82" s="37"/>
      <c r="B82" s="37"/>
      <c r="C82" s="37"/>
      <c r="D82" s="37"/>
      <c r="E82" s="10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" hidden="1">
      <c r="A83" s="37"/>
      <c r="B83" s="37"/>
      <c r="C83" s="37"/>
      <c r="D83" s="37"/>
      <c r="E83" s="10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" hidden="1">
      <c r="A84" s="37"/>
      <c r="B84" s="37"/>
      <c r="C84" s="37"/>
      <c r="D84" s="37"/>
      <c r="E84" s="10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" hidden="1">
      <c r="A85" s="37"/>
      <c r="B85" s="37"/>
      <c r="C85" s="37"/>
      <c r="D85" s="37"/>
      <c r="E85" s="10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" hidden="1">
      <c r="A86" s="37"/>
      <c r="B86" s="37"/>
      <c r="C86" s="37"/>
      <c r="D86" s="37"/>
      <c r="E86" s="10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" hidden="1">
      <c r="A87" s="37"/>
      <c r="B87" s="37"/>
      <c r="C87" s="37"/>
      <c r="D87" s="37"/>
      <c r="E87" s="10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" hidden="1">
      <c r="A88" s="37"/>
      <c r="B88" s="37"/>
      <c r="C88" s="37"/>
      <c r="D88" s="37"/>
      <c r="E88" s="10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" hidden="1">
      <c r="A89" s="37"/>
      <c r="B89" s="37"/>
      <c r="C89" s="37"/>
      <c r="D89" s="37"/>
      <c r="E89" s="10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" hidden="1">
      <c r="A90" s="37"/>
      <c r="B90" s="37"/>
      <c r="C90" s="37"/>
      <c r="D90" s="37"/>
      <c r="E90" s="10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" hidden="1">
      <c r="A91" s="37"/>
      <c r="B91" s="37"/>
      <c r="C91" s="37"/>
      <c r="D91" s="37"/>
      <c r="E91" s="10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" hidden="1">
      <c r="A92" s="37"/>
      <c r="B92" s="37"/>
      <c r="C92" s="37"/>
      <c r="D92" s="37"/>
      <c r="E92" s="10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" hidden="1">
      <c r="A93" s="37"/>
      <c r="B93" s="37"/>
      <c r="C93" s="37"/>
      <c r="D93" s="37"/>
      <c r="E93" s="10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" hidden="1">
      <c r="A94" s="37"/>
      <c r="B94" s="37"/>
      <c r="C94" s="37"/>
      <c r="D94" s="37"/>
      <c r="E94" s="10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" hidden="1">
      <c r="A95" s="37"/>
      <c r="B95" s="37"/>
      <c r="C95" s="37"/>
      <c r="D95" s="37"/>
      <c r="E95" s="10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" hidden="1">
      <c r="A96" s="37"/>
      <c r="B96" s="37"/>
      <c r="C96" s="37"/>
      <c r="D96" s="37"/>
      <c r="E96" s="10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" hidden="1">
      <c r="A97" s="37"/>
      <c r="B97" s="37"/>
      <c r="C97" s="37"/>
      <c r="D97" s="37"/>
      <c r="E97" s="10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" hidden="1">
      <c r="A98" s="37"/>
      <c r="B98" s="37"/>
      <c r="C98" s="37"/>
      <c r="D98" s="37"/>
      <c r="E98" s="10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" hidden="1">
      <c r="A99" s="37"/>
      <c r="B99" s="37"/>
      <c r="C99" s="37"/>
      <c r="D99" s="37"/>
      <c r="E99" s="10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" hidden="1">
      <c r="A100" s="37"/>
      <c r="B100" s="37"/>
      <c r="C100" s="37"/>
      <c r="D100" s="37"/>
      <c r="E100" s="10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" hidden="1">
      <c r="A101" s="37"/>
      <c r="B101" s="37"/>
      <c r="C101" s="37"/>
      <c r="D101" s="37"/>
      <c r="E101" s="10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ht="12" hidden="1"/>
    <row r="103" ht="12" hidden="1"/>
    <row r="104" ht="12" hidden="1"/>
  </sheetData>
  <sheetProtection password="C635" sheet="1" selectLockedCells="1"/>
  <mergeCells count="13">
    <mergeCell ref="A4:D4"/>
    <mergeCell ref="B6:D6"/>
    <mergeCell ref="A7:C7"/>
    <mergeCell ref="B25:B26"/>
    <mergeCell ref="B28:B29"/>
    <mergeCell ref="A31:D31"/>
    <mergeCell ref="A9:C9"/>
    <mergeCell ref="A10:D10"/>
    <mergeCell ref="B22:B23"/>
    <mergeCell ref="C22:C23"/>
    <mergeCell ref="B5:D5"/>
    <mergeCell ref="A8:C8"/>
    <mergeCell ref="A32:D32"/>
  </mergeCells>
  <printOptions horizontalCentered="1" verticalCentered="1"/>
  <pageMargins left="0.3937007874015748" right="0.2362204724409449" top="0.31496062992125984" bottom="0.5905511811023623" header="0.1968503937007874" footer="0.31496062992125984"/>
  <pageSetup horizontalDpi="600" verticalDpi="600" orientation="portrait" r:id="rId2"/>
  <headerFooter alignWithMargins="0">
    <oddFooter>&amp;L&amp;"Times New Roman,Gras"&amp;8BP / 2009-07-06&amp;C&amp;"Times New Roman,Gras"&amp;8&amp;A&amp;R&amp;"Times New Roman,Gras"&amp;8Page 1 de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2"/>
  <sheetViews>
    <sheetView showGridLines="0" showRowColHeaders="0" zoomScalePageLayoutView="0" workbookViewId="0" topLeftCell="A1">
      <selection activeCell="D15" sqref="D15"/>
    </sheetView>
  </sheetViews>
  <sheetFormatPr defaultColWidth="0.13671875" defaultRowHeight="12.75" customHeight="1" zeroHeight="1"/>
  <cols>
    <col min="1" max="1" width="31.140625" style="0" customWidth="1"/>
    <col min="2" max="2" width="19.7109375" style="0" customWidth="1"/>
    <col min="3" max="3" width="21.140625" style="0" customWidth="1"/>
    <col min="4" max="4" width="23.28125" style="0" customWidth="1"/>
    <col min="5" max="5" width="0.2890625" style="0" hidden="1" customWidth="1"/>
    <col min="6" max="254" width="0" style="0" hidden="1" customWidth="1"/>
    <col min="255" max="255" width="1.421875" style="0" hidden="1" customWidth="1"/>
  </cols>
  <sheetData>
    <row r="1" spans="4:16" ht="18.75" customHeight="1">
      <c r="D1" s="1" t="s">
        <v>27</v>
      </c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4:16" ht="22.5" customHeight="1">
      <c r="D2" s="1" t="s">
        <v>44</v>
      </c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" customHeight="1">
      <c r="A3" s="168"/>
      <c r="B3" s="169"/>
      <c r="C3" s="169"/>
      <c r="D3" s="169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6.25" customHeight="1">
      <c r="A4" s="5" t="s">
        <v>1</v>
      </c>
      <c r="B4" s="184" t="str">
        <f>Identification!B5</f>
        <v>R-3740-2010 HQD Dossier tarifaire 2011-2012</v>
      </c>
      <c r="C4" s="185"/>
      <c r="D4" s="186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6.25" customHeight="1">
      <c r="A5" s="6" t="s">
        <v>2</v>
      </c>
      <c r="B5" s="187" t="str">
        <f>Identification!B6</f>
        <v>UMQ</v>
      </c>
      <c r="C5" s="188"/>
      <c r="D5" s="189"/>
      <c r="E5" s="4"/>
      <c r="F5" s="7"/>
      <c r="G5" s="7"/>
      <c r="H5" s="3"/>
      <c r="I5" s="3"/>
      <c r="J5" s="3"/>
      <c r="K5" s="3"/>
      <c r="L5" s="3"/>
      <c r="M5" s="3"/>
      <c r="N5" s="3"/>
      <c r="O5" s="3"/>
      <c r="P5" s="3"/>
    </row>
    <row r="6" spans="1:16" ht="24.75" customHeight="1">
      <c r="A6" s="190" t="s">
        <v>3</v>
      </c>
      <c r="B6" s="191"/>
      <c r="C6" s="191"/>
      <c r="D6" s="192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9.5" customHeight="1">
      <c r="A7" s="8" t="s">
        <v>4</v>
      </c>
      <c r="B7" s="193" t="s">
        <v>46</v>
      </c>
      <c r="C7" s="193"/>
      <c r="D7" s="9" t="s">
        <v>5</v>
      </c>
      <c r="E7" s="10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.75" customHeight="1">
      <c r="A8" s="11"/>
      <c r="B8" s="12" t="s">
        <v>28</v>
      </c>
      <c r="C8" s="12" t="s">
        <v>29</v>
      </c>
      <c r="D8" s="13" t="s">
        <v>6</v>
      </c>
      <c r="E8" s="10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.75" customHeight="1">
      <c r="A9" s="14" t="s">
        <v>7</v>
      </c>
      <c r="B9" s="80">
        <f>+'Détails du budget'!D34</f>
        <v>94</v>
      </c>
      <c r="C9" s="80">
        <f>+'Détails du budget'!D38</f>
        <v>40</v>
      </c>
      <c r="D9" s="81">
        <f>+'Détails du budget'!D43</f>
        <v>34170</v>
      </c>
      <c r="E9" s="10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0.5" customHeight="1">
      <c r="A10" s="15"/>
      <c r="B10" s="16"/>
      <c r="C10" s="16"/>
      <c r="D10" s="17"/>
      <c r="E10" s="1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1.75" customHeight="1">
      <c r="A11" s="14" t="s">
        <v>8</v>
      </c>
      <c r="B11" s="80">
        <f>+'Détails du budget'!H34</f>
        <v>235</v>
      </c>
      <c r="C11" s="80">
        <f>+'Détails du budget'!H38</f>
        <v>70</v>
      </c>
      <c r="D11" s="81">
        <f>+'Détails du budget'!H43</f>
        <v>44225</v>
      </c>
      <c r="E11" s="1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0.5" customHeight="1">
      <c r="A12" s="15"/>
      <c r="B12" s="16"/>
      <c r="C12" s="16"/>
      <c r="D12" s="17"/>
      <c r="E12" s="1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1.75" customHeight="1">
      <c r="A13" s="14" t="s">
        <v>9</v>
      </c>
      <c r="B13" s="80">
        <f>+'Détails du budget'!I34</f>
        <v>0</v>
      </c>
      <c r="C13" s="80">
        <f>+'Détails du budget'!I38</f>
        <v>0</v>
      </c>
      <c r="D13" s="81">
        <f>+'Détails du budget'!I43</f>
        <v>0</v>
      </c>
      <c r="E13" s="1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0.5" customHeight="1">
      <c r="A14" s="15"/>
      <c r="B14" s="16"/>
      <c r="C14" s="16"/>
      <c r="D14" s="17"/>
      <c r="E14" s="1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1.75" customHeight="1">
      <c r="A15" s="14" t="s">
        <v>10</v>
      </c>
      <c r="B15" s="80"/>
      <c r="C15" s="80"/>
      <c r="D15" s="81"/>
      <c r="E15" s="1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0.5" customHeight="1">
      <c r="A16" s="15"/>
      <c r="B16" s="16"/>
      <c r="C16" s="16"/>
      <c r="D16" s="17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1.75" customHeight="1">
      <c r="A17" s="14" t="s">
        <v>12</v>
      </c>
      <c r="B17" s="80"/>
      <c r="C17" s="80"/>
      <c r="D17" s="81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0.5" customHeight="1">
      <c r="A18" s="84"/>
      <c r="B18" s="85"/>
      <c r="C18" s="85"/>
      <c r="D18" s="28"/>
      <c r="E18" s="1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4.75" customHeight="1">
      <c r="A19" s="86" t="s">
        <v>13</v>
      </c>
      <c r="B19" s="74">
        <f>B9+B11+B13+B15+B17</f>
        <v>329</v>
      </c>
      <c r="C19" s="74">
        <f>C9+C11+C13+C17</f>
        <v>110</v>
      </c>
      <c r="D19" s="87">
        <f>D9+D11+D13+D15+D17</f>
        <v>78395</v>
      </c>
      <c r="E19" s="1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6.5" customHeight="1">
      <c r="A20" s="18"/>
      <c r="B20" s="19"/>
      <c r="C20" s="19"/>
      <c r="D20" s="20"/>
      <c r="E20" s="1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4.75" customHeight="1">
      <c r="A21" s="178" t="s">
        <v>14</v>
      </c>
      <c r="B21" s="179"/>
      <c r="C21" s="179"/>
      <c r="D21" s="180"/>
      <c r="E21" s="1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33" customHeight="1">
      <c r="A22" s="181" t="s">
        <v>15</v>
      </c>
      <c r="B22" s="182"/>
      <c r="C22" s="183"/>
      <c r="D22" s="21" t="s">
        <v>16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1.75" customHeight="1">
      <c r="A23" s="197" t="s">
        <v>17</v>
      </c>
      <c r="B23" s="198"/>
      <c r="C23" s="199"/>
      <c r="D23" s="39">
        <f>ROUND(0.03*D19,2)</f>
        <v>2351.85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0.5" customHeight="1">
      <c r="A24" s="22"/>
      <c r="B24" s="23"/>
      <c r="C24" s="24"/>
      <c r="D24" s="17" t="s">
        <v>18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1.75" customHeight="1">
      <c r="A25" s="197" t="s">
        <v>19</v>
      </c>
      <c r="B25" s="200"/>
      <c r="C25" s="201"/>
      <c r="D25" s="8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0.5" customHeight="1">
      <c r="A26" s="22"/>
      <c r="B26" s="23"/>
      <c r="C26" s="24"/>
      <c r="D26" s="17" t="s">
        <v>20</v>
      </c>
      <c r="E26" s="10"/>
      <c r="F26" s="10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1.75" customHeight="1">
      <c r="A27" s="202" t="s">
        <v>21</v>
      </c>
      <c r="B27" s="203"/>
      <c r="C27" s="204"/>
      <c r="D27" s="82"/>
      <c r="E27" s="1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0.5" customHeight="1">
      <c r="A28" s="25"/>
      <c r="B28" s="26"/>
      <c r="C28" s="27"/>
      <c r="D28" s="28" t="s">
        <v>22</v>
      </c>
      <c r="E28" s="10"/>
      <c r="F28" s="10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24.75" customHeight="1">
      <c r="A29" s="205" t="s">
        <v>23</v>
      </c>
      <c r="B29" s="206"/>
      <c r="C29" s="207"/>
      <c r="D29" s="29">
        <f>D23+D25+D27</f>
        <v>2351.85</v>
      </c>
      <c r="E29" s="1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0.5" customHeight="1">
      <c r="A30" s="30"/>
      <c r="B30" s="31"/>
      <c r="C30" s="32"/>
      <c r="D30" s="28" t="s">
        <v>24</v>
      </c>
      <c r="E30" s="33"/>
      <c r="F30" s="33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24.75" customHeight="1">
      <c r="A31" s="208" t="s">
        <v>25</v>
      </c>
      <c r="B31" s="209"/>
      <c r="C31" s="210"/>
      <c r="D31" s="83"/>
      <c r="E31" s="33"/>
      <c r="F31" s="33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10.5" customHeight="1">
      <c r="A32" s="30"/>
      <c r="B32" s="31"/>
      <c r="C32" s="32"/>
      <c r="D32" s="35" t="s">
        <v>26</v>
      </c>
      <c r="E32" s="33"/>
      <c r="F32" s="33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ht="38.25" customHeight="1">
      <c r="A33" s="194" t="s">
        <v>45</v>
      </c>
      <c r="B33" s="195"/>
      <c r="C33" s="196"/>
      <c r="D33" s="36">
        <f>D19+D29+D31</f>
        <v>80746.85</v>
      </c>
      <c r="E33" s="1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36.75" customHeight="1" hidden="1">
      <c r="A34" s="37"/>
      <c r="B34" s="37"/>
      <c r="C34" s="37"/>
      <c r="D34" s="37"/>
      <c r="E34" s="1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2.5" customHeight="1" hidden="1">
      <c r="A35" s="38"/>
      <c r="B35" s="37"/>
      <c r="C35" s="37"/>
      <c r="D35" s="37"/>
      <c r="E35" s="1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" hidden="1">
      <c r="A36" s="3"/>
      <c r="B36" s="37"/>
      <c r="C36" s="37"/>
      <c r="D36" s="37"/>
      <c r="E36" s="10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" hidden="1">
      <c r="A37" s="37"/>
      <c r="B37" s="37"/>
      <c r="C37" s="37"/>
      <c r="D37" s="37"/>
      <c r="E37" s="1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" hidden="1">
      <c r="A38" s="37"/>
      <c r="B38" s="37"/>
      <c r="C38" s="37"/>
      <c r="D38" s="37"/>
      <c r="E38" s="10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" hidden="1">
      <c r="A39" s="37"/>
      <c r="B39" s="37"/>
      <c r="C39" s="37"/>
      <c r="D39" s="37"/>
      <c r="E39" s="1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" hidden="1">
      <c r="A40" s="37"/>
      <c r="B40" s="37"/>
      <c r="C40" s="37"/>
      <c r="D40" s="37"/>
      <c r="E40" s="1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" hidden="1">
      <c r="A41" s="37"/>
      <c r="B41" s="37"/>
      <c r="C41" s="37"/>
      <c r="D41" s="37"/>
      <c r="E41" s="1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" hidden="1">
      <c r="A42" s="37"/>
      <c r="B42" s="37"/>
      <c r="C42" s="37"/>
      <c r="D42" s="37"/>
      <c r="E42" s="1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" hidden="1">
      <c r="A43" s="37"/>
      <c r="B43" s="37"/>
      <c r="C43" s="37"/>
      <c r="D43" s="37"/>
      <c r="E43" s="1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" hidden="1">
      <c r="A44" s="37"/>
      <c r="B44" s="37"/>
      <c r="C44" s="37"/>
      <c r="D44" s="37"/>
      <c r="E44" s="1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" hidden="1">
      <c r="A45" s="37"/>
      <c r="B45" s="37"/>
      <c r="C45" s="37"/>
      <c r="D45" s="37"/>
      <c r="E45" s="10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" hidden="1">
      <c r="A46" s="37"/>
      <c r="B46" s="37"/>
      <c r="C46" s="37"/>
      <c r="D46" s="37"/>
      <c r="E46" s="1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" hidden="1">
      <c r="A47" s="37"/>
      <c r="B47" s="37"/>
      <c r="C47" s="37"/>
      <c r="D47" s="37"/>
      <c r="E47" s="1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" hidden="1">
      <c r="A48" s="37"/>
      <c r="B48" s="37"/>
      <c r="C48" s="37"/>
      <c r="D48" s="37"/>
      <c r="E48" s="10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" hidden="1">
      <c r="A49" s="37"/>
      <c r="B49" s="37"/>
      <c r="C49" s="37"/>
      <c r="D49" s="37"/>
      <c r="E49" s="1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" hidden="1">
      <c r="A50" s="37"/>
      <c r="B50" s="37"/>
      <c r="C50" s="37"/>
      <c r="D50" s="37"/>
      <c r="E50" s="10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" hidden="1">
      <c r="A51" s="37"/>
      <c r="B51" s="37"/>
      <c r="C51" s="37"/>
      <c r="D51" s="37"/>
      <c r="E51" s="10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" hidden="1">
      <c r="A52" s="37"/>
      <c r="B52" s="37"/>
      <c r="C52" s="37"/>
      <c r="D52" s="37"/>
      <c r="E52" s="10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" hidden="1">
      <c r="A53" s="37"/>
      <c r="B53" s="37"/>
      <c r="C53" s="37"/>
      <c r="D53" s="37"/>
      <c r="E53" s="10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" hidden="1">
      <c r="A54" s="37"/>
      <c r="B54" s="37"/>
      <c r="C54" s="37"/>
      <c r="D54" s="37"/>
      <c r="E54" s="10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" hidden="1">
      <c r="A55" s="37"/>
      <c r="B55" s="37"/>
      <c r="C55" s="37"/>
      <c r="D55" s="37"/>
      <c r="E55" s="10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" hidden="1">
      <c r="A56" s="37"/>
      <c r="B56" s="37"/>
      <c r="C56" s="37"/>
      <c r="D56" s="37"/>
      <c r="E56" s="10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" hidden="1">
      <c r="A57" s="37"/>
      <c r="B57" s="37"/>
      <c r="C57" s="37"/>
      <c r="D57" s="37"/>
      <c r="E57" s="10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" hidden="1">
      <c r="A58" s="37"/>
      <c r="B58" s="37"/>
      <c r="C58" s="37"/>
      <c r="D58" s="37"/>
      <c r="E58" s="10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" hidden="1">
      <c r="A59" s="37"/>
      <c r="B59" s="37"/>
      <c r="C59" s="37"/>
      <c r="D59" s="37"/>
      <c r="E59" s="10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" hidden="1">
      <c r="A60" s="37"/>
      <c r="B60" s="37"/>
      <c r="C60" s="37"/>
      <c r="D60" s="37"/>
      <c r="E60" s="10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" hidden="1">
      <c r="A61" s="37"/>
      <c r="B61" s="37"/>
      <c r="C61" s="37"/>
      <c r="D61" s="37"/>
      <c r="E61" s="10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" hidden="1">
      <c r="A62" s="37"/>
      <c r="B62" s="37"/>
      <c r="C62" s="37"/>
      <c r="D62" s="37"/>
      <c r="E62" s="10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" hidden="1">
      <c r="A63" s="37"/>
      <c r="B63" s="37"/>
      <c r="C63" s="37"/>
      <c r="D63" s="37"/>
      <c r="E63" s="10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" hidden="1">
      <c r="A64" s="37"/>
      <c r="B64" s="37"/>
      <c r="C64" s="37"/>
      <c r="D64" s="37"/>
      <c r="E64" s="10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" hidden="1">
      <c r="A65" s="37"/>
      <c r="B65" s="37"/>
      <c r="C65" s="37"/>
      <c r="D65" s="37"/>
      <c r="E65" s="10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" hidden="1">
      <c r="A66" s="37"/>
      <c r="B66" s="37"/>
      <c r="C66" s="37"/>
      <c r="D66" s="37"/>
      <c r="E66" s="10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" hidden="1">
      <c r="A67" s="37"/>
      <c r="B67" s="37"/>
      <c r="C67" s="37"/>
      <c r="D67" s="37"/>
      <c r="E67" s="10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" hidden="1">
      <c r="A68" s="37"/>
      <c r="B68" s="37"/>
      <c r="C68" s="37"/>
      <c r="D68" s="37"/>
      <c r="E68" s="10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" hidden="1">
      <c r="A69" s="37"/>
      <c r="B69" s="37"/>
      <c r="C69" s="37"/>
      <c r="D69" s="37"/>
      <c r="E69" s="10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" hidden="1">
      <c r="A70" s="37"/>
      <c r="B70" s="37"/>
      <c r="C70" s="37"/>
      <c r="D70" s="37"/>
      <c r="E70" s="10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" hidden="1">
      <c r="A71" s="37"/>
      <c r="B71" s="37"/>
      <c r="C71" s="37"/>
      <c r="D71" s="37"/>
      <c r="E71" s="10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" hidden="1">
      <c r="A72" s="37"/>
      <c r="B72" s="37"/>
      <c r="C72" s="37"/>
      <c r="D72" s="37"/>
      <c r="E72" s="10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" hidden="1">
      <c r="A73" s="37"/>
      <c r="B73" s="37"/>
      <c r="C73" s="37"/>
      <c r="D73" s="37"/>
      <c r="E73" s="10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" hidden="1">
      <c r="A74" s="37"/>
      <c r="B74" s="37"/>
      <c r="C74" s="37"/>
      <c r="D74" s="37"/>
      <c r="E74" s="10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" hidden="1">
      <c r="A75" s="37"/>
      <c r="B75" s="37"/>
      <c r="C75" s="37"/>
      <c r="D75" s="37"/>
      <c r="E75" s="10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" hidden="1">
      <c r="A76" s="37"/>
      <c r="B76" s="37"/>
      <c r="C76" s="37"/>
      <c r="D76" s="37"/>
      <c r="E76" s="10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" hidden="1">
      <c r="A77" s="37"/>
      <c r="B77" s="37"/>
      <c r="C77" s="37"/>
      <c r="D77" s="37"/>
      <c r="E77" s="10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" hidden="1">
      <c r="A78" s="37"/>
      <c r="B78" s="37"/>
      <c r="C78" s="37"/>
      <c r="D78" s="37"/>
      <c r="E78" s="10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" hidden="1">
      <c r="A79" s="37"/>
      <c r="B79" s="37"/>
      <c r="C79" s="37"/>
      <c r="D79" s="37"/>
      <c r="E79" s="10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" hidden="1">
      <c r="A80" s="37"/>
      <c r="B80" s="37"/>
      <c r="C80" s="37"/>
      <c r="D80" s="37"/>
      <c r="E80" s="10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" hidden="1">
      <c r="A81" s="37"/>
      <c r="B81" s="37"/>
      <c r="C81" s="37"/>
      <c r="D81" s="37"/>
      <c r="E81" s="10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" hidden="1">
      <c r="A82" s="37"/>
      <c r="B82" s="37"/>
      <c r="C82" s="37"/>
      <c r="D82" s="37"/>
      <c r="E82" s="10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" hidden="1">
      <c r="A83" s="37"/>
      <c r="B83" s="37"/>
      <c r="C83" s="37"/>
      <c r="D83" s="37"/>
      <c r="E83" s="10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" hidden="1">
      <c r="A84" s="37"/>
      <c r="B84" s="37"/>
      <c r="C84" s="37"/>
      <c r="D84" s="37"/>
      <c r="E84" s="10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" hidden="1">
      <c r="A85" s="37"/>
      <c r="B85" s="37"/>
      <c r="C85" s="37"/>
      <c r="D85" s="37"/>
      <c r="E85" s="10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" hidden="1">
      <c r="A86" s="37"/>
      <c r="B86" s="37"/>
      <c r="C86" s="37"/>
      <c r="D86" s="37"/>
      <c r="E86" s="10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" hidden="1">
      <c r="A87" s="37"/>
      <c r="B87" s="37"/>
      <c r="C87" s="37"/>
      <c r="D87" s="37"/>
      <c r="E87" s="10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" hidden="1">
      <c r="A88" s="37"/>
      <c r="B88" s="37"/>
      <c r="C88" s="37"/>
      <c r="D88" s="37"/>
      <c r="E88" s="10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" hidden="1">
      <c r="A89" s="37"/>
      <c r="B89" s="37"/>
      <c r="C89" s="37"/>
      <c r="D89" s="37"/>
      <c r="E89" s="10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" hidden="1">
      <c r="A90" s="37"/>
      <c r="B90" s="37"/>
      <c r="C90" s="37"/>
      <c r="D90" s="37"/>
      <c r="E90" s="10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" hidden="1">
      <c r="A91" s="37"/>
      <c r="B91" s="37"/>
      <c r="C91" s="37"/>
      <c r="D91" s="37"/>
      <c r="E91" s="10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" hidden="1">
      <c r="A92" s="37"/>
      <c r="B92" s="37"/>
      <c r="C92" s="37"/>
      <c r="D92" s="37"/>
      <c r="E92" s="10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" hidden="1">
      <c r="A93" s="37"/>
      <c r="B93" s="37"/>
      <c r="C93" s="37"/>
      <c r="D93" s="37"/>
      <c r="E93" s="10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" hidden="1">
      <c r="A94" s="37"/>
      <c r="B94" s="37"/>
      <c r="C94" s="37"/>
      <c r="D94" s="37"/>
      <c r="E94" s="10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ht="12" hidden="1"/>
    <row r="96" ht="12" hidden="1"/>
    <row r="97" ht="12" hidden="1"/>
    <row r="98" ht="12" hidden="1"/>
    <row r="99" ht="12.75" customHeight="1"/>
    <row r="100" ht="12.75" customHeight="1"/>
    <row r="101" spans="1:4" ht="30.75" customHeight="1">
      <c r="A101" s="75"/>
      <c r="B101" s="75"/>
      <c r="D101" s="75"/>
    </row>
    <row r="102" spans="1:4" ht="12.75" customHeight="1">
      <c r="A102" s="76" t="s">
        <v>47</v>
      </c>
      <c r="D102" s="76" t="s">
        <v>48</v>
      </c>
    </row>
    <row r="103" ht="12.75" customHeight="1"/>
    <row r="104" ht="12.75" customHeight="1"/>
  </sheetData>
  <sheetProtection password="C635" sheet="1" selectLockedCells="1"/>
  <mergeCells count="13">
    <mergeCell ref="A33:C33"/>
    <mergeCell ref="A23:C23"/>
    <mergeCell ref="A25:C25"/>
    <mergeCell ref="A27:C27"/>
    <mergeCell ref="A29:C29"/>
    <mergeCell ref="A31:C31"/>
    <mergeCell ref="A21:D21"/>
    <mergeCell ref="A22:C22"/>
    <mergeCell ref="B4:D4"/>
    <mergeCell ref="A3:D3"/>
    <mergeCell ref="B5:D5"/>
    <mergeCell ref="A6:D6"/>
    <mergeCell ref="B7:C7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2009-07-06&amp;C&amp;"Times New Roman,Gras"&amp;8&amp;A&amp;R&amp;"Times New Roman,Gras"&amp;8Page 2 de 2</oddFooter>
  </headerFooter>
  <ignoredErrors>
    <ignoredError sqref="C1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6"/>
  <sheetViews>
    <sheetView tabSelected="1" zoomScalePageLayoutView="0" workbookViewId="0" topLeftCell="A13">
      <selection activeCell="H38" sqref="H38"/>
    </sheetView>
  </sheetViews>
  <sheetFormatPr defaultColWidth="11.421875" defaultRowHeight="12.75"/>
  <cols>
    <col min="1" max="1" width="2.140625" style="96" customWidth="1"/>
    <col min="2" max="2" width="2.57421875" style="92" customWidth="1"/>
    <col min="3" max="3" width="34.7109375" style="96" customWidth="1"/>
    <col min="4" max="4" width="15.00390625" style="96" customWidth="1"/>
    <col min="5" max="5" width="19.7109375" style="96" bestFit="1" customWidth="1"/>
    <col min="6" max="6" width="14.8515625" style="96" bestFit="1" customWidth="1"/>
    <col min="7" max="7" width="19.421875" style="96" bestFit="1" customWidth="1"/>
    <col min="8" max="8" width="14.8515625" style="96" customWidth="1"/>
    <col min="9" max="9" width="11.8515625" style="96" customWidth="1"/>
    <col min="10" max="10" width="11.421875" style="96" customWidth="1"/>
    <col min="11" max="11" width="12.421875" style="96" bestFit="1" customWidth="1"/>
    <col min="12" max="16384" width="11.421875" style="96" customWidth="1"/>
  </cols>
  <sheetData>
    <row r="2" spans="3:5" ht="15">
      <c r="C2" s="93" t="str">
        <f>+Identification!B5</f>
        <v>R-3740-2010 HQD Dossier tarifaire 2011-2012</v>
      </c>
      <c r="D2" s="94"/>
      <c r="E2" s="95"/>
    </row>
    <row r="3" ht="13.5">
      <c r="C3" s="97" t="str">
        <f>+Identification!B6</f>
        <v>UMQ</v>
      </c>
    </row>
    <row r="5" ht="15">
      <c r="C5" s="98" t="s">
        <v>62</v>
      </c>
    </row>
    <row r="7" ht="13.5" thickBot="1"/>
    <row r="8" spans="2:10" ht="18.75" customHeight="1" thickBot="1">
      <c r="B8" s="99"/>
      <c r="C8" s="100" t="s">
        <v>65</v>
      </c>
      <c r="D8" s="211" t="s">
        <v>70</v>
      </c>
      <c r="E8" s="212"/>
      <c r="F8" s="212"/>
      <c r="G8" s="212"/>
      <c r="H8" s="212"/>
      <c r="I8" s="212"/>
      <c r="J8" s="213"/>
    </row>
    <row r="9" spans="2:10" ht="13.5" thickBot="1">
      <c r="B9" s="101"/>
      <c r="C9" s="102" t="s">
        <v>66</v>
      </c>
      <c r="D9" s="103" t="s">
        <v>7</v>
      </c>
      <c r="E9" s="211" t="s">
        <v>63</v>
      </c>
      <c r="F9" s="212"/>
      <c r="G9" s="212"/>
      <c r="H9" s="213"/>
      <c r="I9" s="104" t="s">
        <v>64</v>
      </c>
      <c r="J9" s="103" t="s">
        <v>75</v>
      </c>
    </row>
    <row r="10" spans="2:10" ht="12.75">
      <c r="B10" s="101"/>
      <c r="C10" s="102" t="s">
        <v>67</v>
      </c>
      <c r="D10" s="105" t="str">
        <f>+Identification!A12</f>
        <v>Steve Cadrin</v>
      </c>
      <c r="E10" s="145" t="str">
        <f>+Identification!A17</f>
        <v>Louis-Renault Rozéfort</v>
      </c>
      <c r="F10" s="145" t="str">
        <f>+Identification!A18</f>
        <v>Yves Hennekens</v>
      </c>
      <c r="G10" s="145" t="str">
        <f>+Identification!A19</f>
        <v>Marcel Paul Raymond</v>
      </c>
      <c r="H10" s="145" t="s">
        <v>75</v>
      </c>
      <c r="I10" s="106" t="str">
        <f>+Identification!A22</f>
        <v>n/a</v>
      </c>
      <c r="J10" s="107"/>
    </row>
    <row r="11" spans="2:10" ht="13.5" thickBot="1">
      <c r="B11" s="126"/>
      <c r="C11" s="135" t="s">
        <v>68</v>
      </c>
      <c r="D11" s="150">
        <v>255</v>
      </c>
      <c r="E11" s="108">
        <v>145</v>
      </c>
      <c r="F11" s="108">
        <v>145</v>
      </c>
      <c r="G11" s="108">
        <v>145</v>
      </c>
      <c r="H11" s="128"/>
      <c r="I11" s="146">
        <v>0</v>
      </c>
      <c r="J11" s="109"/>
    </row>
    <row r="12" spans="2:10" ht="12.75">
      <c r="B12" s="101"/>
      <c r="C12" s="110"/>
      <c r="D12" s="111"/>
      <c r="E12" s="111"/>
      <c r="F12" s="111"/>
      <c r="G12" s="143"/>
      <c r="H12" s="122"/>
      <c r="I12" s="112"/>
      <c r="J12" s="113"/>
    </row>
    <row r="13" spans="2:10" ht="12.75">
      <c r="B13" s="101" t="s">
        <v>76</v>
      </c>
      <c r="C13" s="114" t="s">
        <v>74</v>
      </c>
      <c r="D13" s="111"/>
      <c r="E13" s="111"/>
      <c r="F13" s="111"/>
      <c r="G13" s="143"/>
      <c r="H13" s="113"/>
      <c r="I13" s="112"/>
      <c r="J13" s="113"/>
    </row>
    <row r="14" spans="2:10" ht="12.75">
      <c r="B14" s="101"/>
      <c r="C14" s="110" t="s">
        <v>69</v>
      </c>
      <c r="D14" s="152">
        <v>20</v>
      </c>
      <c r="E14" s="153">
        <v>30</v>
      </c>
      <c r="F14" s="153">
        <v>7</v>
      </c>
      <c r="G14" s="154">
        <v>20</v>
      </c>
      <c r="H14" s="113"/>
      <c r="I14" s="136">
        <v>0</v>
      </c>
      <c r="J14" s="113"/>
    </row>
    <row r="15" spans="2:10" ht="12.75">
      <c r="B15" s="101"/>
      <c r="C15" s="110"/>
      <c r="D15" s="152"/>
      <c r="E15" s="153"/>
      <c r="F15" s="153"/>
      <c r="G15" s="154"/>
      <c r="H15" s="113"/>
      <c r="I15" s="136"/>
      <c r="J15" s="113"/>
    </row>
    <row r="16" spans="2:10" ht="12.75">
      <c r="B16" s="101"/>
      <c r="C16" s="110" t="s">
        <v>71</v>
      </c>
      <c r="D16" s="152">
        <v>4</v>
      </c>
      <c r="E16" s="153">
        <v>4</v>
      </c>
      <c r="F16" s="153">
        <v>1</v>
      </c>
      <c r="G16" s="154">
        <v>2</v>
      </c>
      <c r="H16" s="113"/>
      <c r="I16" s="136">
        <v>0</v>
      </c>
      <c r="J16" s="113"/>
    </row>
    <row r="17" spans="2:10" ht="12.75">
      <c r="B17" s="101"/>
      <c r="C17" s="110"/>
      <c r="D17" s="152"/>
      <c r="E17" s="153"/>
      <c r="F17" s="153"/>
      <c r="G17" s="154"/>
      <c r="H17" s="113"/>
      <c r="I17" s="136"/>
      <c r="J17" s="113"/>
    </row>
    <row r="18" spans="2:10" ht="12.75">
      <c r="B18" s="101"/>
      <c r="C18" s="110" t="s">
        <v>72</v>
      </c>
      <c r="D18" s="152">
        <v>4</v>
      </c>
      <c r="E18" s="153">
        <v>16</v>
      </c>
      <c r="F18" s="153">
        <v>1</v>
      </c>
      <c r="G18" s="154">
        <v>5</v>
      </c>
      <c r="H18" s="113"/>
      <c r="I18" s="136">
        <v>0</v>
      </c>
      <c r="J18" s="113"/>
    </row>
    <row r="19" spans="2:10" ht="12.75">
      <c r="B19" s="101"/>
      <c r="C19" s="110"/>
      <c r="D19" s="152"/>
      <c r="E19" s="153"/>
      <c r="F19" s="153"/>
      <c r="G19" s="154"/>
      <c r="H19" s="113"/>
      <c r="I19" s="136"/>
      <c r="J19" s="113"/>
    </row>
    <row r="20" spans="2:10" ht="12.75">
      <c r="B20" s="101"/>
      <c r="C20" s="110" t="s">
        <v>59</v>
      </c>
      <c r="D20" s="152">
        <v>8</v>
      </c>
      <c r="E20" s="153">
        <v>8</v>
      </c>
      <c r="F20" s="153">
        <v>0</v>
      </c>
      <c r="G20" s="154">
        <v>4</v>
      </c>
      <c r="H20" s="113"/>
      <c r="I20" s="136">
        <v>0</v>
      </c>
      <c r="J20" s="113"/>
    </row>
    <row r="21" spans="2:10" ht="12.75">
      <c r="B21" s="101"/>
      <c r="C21" s="110"/>
      <c r="D21" s="152"/>
      <c r="E21" s="153"/>
      <c r="F21" s="153"/>
      <c r="G21" s="154"/>
      <c r="H21" s="113"/>
      <c r="I21" s="136"/>
      <c r="J21" s="113"/>
    </row>
    <row r="22" spans="2:10" ht="12.75">
      <c r="B22" s="101"/>
      <c r="C22" s="110" t="s">
        <v>60</v>
      </c>
      <c r="D22" s="152">
        <v>20</v>
      </c>
      <c r="E22" s="153">
        <v>60</v>
      </c>
      <c r="F22" s="153">
        <v>8</v>
      </c>
      <c r="G22" s="154">
        <v>30</v>
      </c>
      <c r="H22" s="113"/>
      <c r="I22" s="136">
        <v>0</v>
      </c>
      <c r="J22" s="113"/>
    </row>
    <row r="23" spans="2:10" ht="12.75">
      <c r="B23" s="101"/>
      <c r="C23" s="110"/>
      <c r="D23" s="152"/>
      <c r="E23" s="153"/>
      <c r="F23" s="153"/>
      <c r="G23" s="154"/>
      <c r="H23" s="113"/>
      <c r="I23" s="136"/>
      <c r="J23" s="113"/>
    </row>
    <row r="24" spans="2:10" ht="12.75">
      <c r="B24" s="101"/>
      <c r="C24" s="110" t="s">
        <v>61</v>
      </c>
      <c r="D24" s="152">
        <v>8</v>
      </c>
      <c r="E24" s="153">
        <v>10</v>
      </c>
      <c r="F24" s="153">
        <v>0</v>
      </c>
      <c r="G24" s="154">
        <v>6</v>
      </c>
      <c r="H24" s="113"/>
      <c r="I24" s="136">
        <v>0</v>
      </c>
      <c r="J24" s="113"/>
    </row>
    <row r="25" spans="2:10" ht="12.75">
      <c r="B25" s="101"/>
      <c r="C25" s="110"/>
      <c r="D25" s="152"/>
      <c r="E25" s="153"/>
      <c r="F25" s="153"/>
      <c r="G25" s="154"/>
      <c r="H25" s="113"/>
      <c r="I25" s="136"/>
      <c r="J25" s="113"/>
    </row>
    <row r="26" spans="2:10" ht="12.75">
      <c r="B26" s="101"/>
      <c r="C26" s="110" t="s">
        <v>81</v>
      </c>
      <c r="D26" s="152">
        <v>2</v>
      </c>
      <c r="E26" s="153">
        <v>2</v>
      </c>
      <c r="F26" s="153">
        <v>1</v>
      </c>
      <c r="G26" s="154">
        <v>0</v>
      </c>
      <c r="H26" s="113"/>
      <c r="I26" s="136">
        <v>0</v>
      </c>
      <c r="J26" s="113"/>
    </row>
    <row r="27" spans="2:10" ht="12.75">
      <c r="B27" s="101"/>
      <c r="C27" s="110"/>
      <c r="D27" s="152"/>
      <c r="E27" s="153"/>
      <c r="F27" s="153"/>
      <c r="G27" s="154"/>
      <c r="H27" s="113"/>
      <c r="I27" s="136"/>
      <c r="J27" s="113"/>
    </row>
    <row r="28" spans="2:10" ht="12.75">
      <c r="B28" s="101"/>
      <c r="C28" s="110" t="s">
        <v>82</v>
      </c>
      <c r="D28" s="152">
        <v>14</v>
      </c>
      <c r="E28" s="153">
        <v>6</v>
      </c>
      <c r="F28" s="153">
        <v>3</v>
      </c>
      <c r="G28" s="154">
        <v>6</v>
      </c>
      <c r="H28" s="113"/>
      <c r="I28" s="136">
        <v>0</v>
      </c>
      <c r="J28" s="113"/>
    </row>
    <row r="29" spans="2:10" ht="12.75">
      <c r="B29" s="101"/>
      <c r="C29" s="110"/>
      <c r="D29" s="152"/>
      <c r="E29" s="153"/>
      <c r="F29" s="153"/>
      <c r="G29" s="154"/>
      <c r="H29" s="113"/>
      <c r="I29" s="136"/>
      <c r="J29" s="113"/>
    </row>
    <row r="30" spans="2:10" ht="12.75">
      <c r="B30" s="101"/>
      <c r="C30" s="110" t="s">
        <v>83</v>
      </c>
      <c r="D30" s="152">
        <v>12</v>
      </c>
      <c r="E30" s="153">
        <v>3</v>
      </c>
      <c r="F30" s="153">
        <v>1</v>
      </c>
      <c r="G30" s="154">
        <v>1</v>
      </c>
      <c r="H30" s="113"/>
      <c r="I30" s="136">
        <v>0</v>
      </c>
      <c r="J30" s="113"/>
    </row>
    <row r="31" spans="2:10" ht="12.75">
      <c r="B31" s="101"/>
      <c r="C31" s="110"/>
      <c r="D31" s="152"/>
      <c r="E31" s="153"/>
      <c r="F31" s="153"/>
      <c r="G31" s="154"/>
      <c r="H31" s="113"/>
      <c r="I31" s="136"/>
      <c r="J31" s="113"/>
    </row>
    <row r="32" spans="2:10" ht="12.75">
      <c r="B32" s="101"/>
      <c r="C32" s="110" t="s">
        <v>85</v>
      </c>
      <c r="D32" s="152">
        <v>2</v>
      </c>
      <c r="E32" s="153"/>
      <c r="F32" s="153"/>
      <c r="G32" s="154"/>
      <c r="H32" s="113"/>
      <c r="I32" s="136">
        <v>0</v>
      </c>
      <c r="J32" s="113"/>
    </row>
    <row r="33" spans="2:10" ht="12.75">
      <c r="B33" s="101"/>
      <c r="C33" s="110"/>
      <c r="D33" s="111"/>
      <c r="E33" s="137"/>
      <c r="F33" s="137"/>
      <c r="G33" s="136"/>
      <c r="H33" s="113"/>
      <c r="I33" s="136"/>
      <c r="J33" s="113"/>
    </row>
    <row r="34" spans="2:10" ht="12.75">
      <c r="B34" s="101"/>
      <c r="C34" s="115" t="s">
        <v>79</v>
      </c>
      <c r="D34" s="116">
        <f>SUM(D14:D32)</f>
        <v>94</v>
      </c>
      <c r="E34" s="138">
        <f>SUM(E14:E32)</f>
        <v>139</v>
      </c>
      <c r="F34" s="138">
        <f>SUM(F14:F32)</f>
        <v>22</v>
      </c>
      <c r="G34" s="139">
        <f>SUM(G14:G32)</f>
        <v>74</v>
      </c>
      <c r="H34" s="140">
        <f>+G34+F34+E34</f>
        <v>235</v>
      </c>
      <c r="I34" s="139">
        <f>SUM(I14:I32)</f>
        <v>0</v>
      </c>
      <c r="J34" s="116"/>
    </row>
    <row r="35" spans="2:10" ht="12.75">
      <c r="B35" s="101"/>
      <c r="C35" s="115" t="s">
        <v>73</v>
      </c>
      <c r="D35" s="118">
        <f>+D34*D11</f>
        <v>23970</v>
      </c>
      <c r="E35" s="118">
        <f>+E34*E11</f>
        <v>20155</v>
      </c>
      <c r="F35" s="118">
        <f>+F34*F11</f>
        <v>3190</v>
      </c>
      <c r="G35" s="118">
        <f>+G34*G11</f>
        <v>10730</v>
      </c>
      <c r="H35" s="113"/>
      <c r="I35" s="119">
        <f>+I34*I11</f>
        <v>0</v>
      </c>
      <c r="J35" s="118">
        <f>+I35+F35+E35+D35+G35</f>
        <v>58045</v>
      </c>
    </row>
    <row r="36" spans="2:10" ht="13.5" thickBot="1">
      <c r="B36" s="101"/>
      <c r="C36" s="110"/>
      <c r="D36" s="113"/>
      <c r="E36" s="120"/>
      <c r="F36" s="120"/>
      <c r="G36" s="144"/>
      <c r="H36" s="128"/>
      <c r="I36" s="112"/>
      <c r="J36" s="113"/>
    </row>
    <row r="37" spans="2:10" ht="12.75">
      <c r="B37" s="99" t="s">
        <v>77</v>
      </c>
      <c r="C37" s="121" t="s">
        <v>78</v>
      </c>
      <c r="D37" s="122"/>
      <c r="E37" s="122"/>
      <c r="F37" s="122"/>
      <c r="G37" s="123"/>
      <c r="H37" s="122"/>
      <c r="I37" s="123"/>
      <c r="J37" s="122"/>
    </row>
    <row r="38" spans="2:10" s="125" customFormat="1" ht="12.75">
      <c r="B38" s="101"/>
      <c r="C38" s="115" t="s">
        <v>79</v>
      </c>
      <c r="D38" s="151">
        <v>40</v>
      </c>
      <c r="E38" s="116">
        <v>40</v>
      </c>
      <c r="F38" s="116">
        <v>10</v>
      </c>
      <c r="G38" s="116">
        <v>20</v>
      </c>
      <c r="H38" s="130">
        <f>+G38+F38+E38</f>
        <v>70</v>
      </c>
      <c r="I38" s="117">
        <v>0</v>
      </c>
      <c r="J38" s="124">
        <f>+I38+F38+E38+D38</f>
        <v>90</v>
      </c>
    </row>
    <row r="39" spans="2:10" ht="12.75">
      <c r="B39" s="101"/>
      <c r="C39" s="115" t="s">
        <v>73</v>
      </c>
      <c r="D39" s="118">
        <f>+D38*D11</f>
        <v>10200</v>
      </c>
      <c r="E39" s="118">
        <f>+E38*E11</f>
        <v>5800</v>
      </c>
      <c r="F39" s="118">
        <f>+F38*F11</f>
        <v>1450</v>
      </c>
      <c r="G39" s="118">
        <f>+G38*G11</f>
        <v>2900</v>
      </c>
      <c r="H39" s="113"/>
      <c r="I39" s="119">
        <f>+I38*I11</f>
        <v>0</v>
      </c>
      <c r="J39" s="118">
        <f>+I39+F39+E39+D39</f>
        <v>17450</v>
      </c>
    </row>
    <row r="40" spans="2:10" ht="13.5" thickBot="1">
      <c r="B40" s="126"/>
      <c r="C40" s="127"/>
      <c r="D40" s="128"/>
      <c r="E40" s="128"/>
      <c r="F40" s="128"/>
      <c r="G40" s="129"/>
      <c r="H40" s="128"/>
      <c r="I40" s="129"/>
      <c r="J40" s="128"/>
    </row>
    <row r="41" spans="2:12" ht="12.75">
      <c r="B41" s="101" t="s">
        <v>80</v>
      </c>
      <c r="C41" s="114" t="s">
        <v>75</v>
      </c>
      <c r="D41" s="130"/>
      <c r="E41" s="130"/>
      <c r="F41" s="130"/>
      <c r="G41" s="147"/>
      <c r="H41" s="122"/>
      <c r="I41" s="141"/>
      <c r="J41" s="124"/>
      <c r="K41" s="131"/>
      <c r="L41" s="131"/>
    </row>
    <row r="42" spans="2:12" ht="12.75">
      <c r="B42" s="101"/>
      <c r="C42" s="115" t="s">
        <v>79</v>
      </c>
      <c r="D42" s="140">
        <f aca="true" t="shared" si="0" ref="D42:G43">+D38+D34</f>
        <v>134</v>
      </c>
      <c r="E42" s="140">
        <f t="shared" si="0"/>
        <v>179</v>
      </c>
      <c r="F42" s="140">
        <f t="shared" si="0"/>
        <v>32</v>
      </c>
      <c r="G42" s="140">
        <f t="shared" si="0"/>
        <v>94</v>
      </c>
      <c r="H42" s="140">
        <f>+G42+F42+E42</f>
        <v>305</v>
      </c>
      <c r="I42" s="149">
        <f>+I38+I34</f>
        <v>0</v>
      </c>
      <c r="J42" s="140">
        <f>+J38+J34</f>
        <v>90</v>
      </c>
      <c r="K42" s="125"/>
      <c r="L42" s="132"/>
    </row>
    <row r="43" spans="2:12" ht="12.75">
      <c r="B43" s="101"/>
      <c r="C43" s="115" t="s">
        <v>84</v>
      </c>
      <c r="D43" s="133">
        <f t="shared" si="0"/>
        <v>34170</v>
      </c>
      <c r="E43" s="133">
        <f t="shared" si="0"/>
        <v>25955</v>
      </c>
      <c r="F43" s="133">
        <f t="shared" si="0"/>
        <v>4640</v>
      </c>
      <c r="G43" s="133">
        <f t="shared" si="0"/>
        <v>13630</v>
      </c>
      <c r="H43" s="133">
        <f>+G43+F43+E43</f>
        <v>44225</v>
      </c>
      <c r="I43" s="134">
        <f>+I39+I35</f>
        <v>0</v>
      </c>
      <c r="J43" s="133">
        <f>+J39+J35</f>
        <v>75495</v>
      </c>
      <c r="K43" s="134"/>
      <c r="L43" s="134"/>
    </row>
    <row r="44" spans="2:10" ht="13.5" thickBot="1">
      <c r="B44" s="126"/>
      <c r="C44" s="127"/>
      <c r="D44" s="128"/>
      <c r="E44" s="128"/>
      <c r="F44" s="128"/>
      <c r="G44" s="128"/>
      <c r="H44" s="128"/>
      <c r="I44" s="142"/>
      <c r="J44" s="128"/>
    </row>
    <row r="46" ht="12.75">
      <c r="H46" s="148"/>
    </row>
  </sheetData>
  <sheetProtection/>
  <mergeCells count="2">
    <mergeCell ref="E9:H9"/>
    <mergeCell ref="D8:J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5" r:id="rId1"/>
  <headerFooter>
    <oddFooter>&amp;L&amp;F&amp;C&amp;D&amp;R&amp;P de &amp;N</oddFooter>
  </headerFooter>
  <ignoredErrors>
    <ignoredError sqref="H42:H43 H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Régie de l'énergie</dc:creator>
  <cp:keywords/>
  <dc:description/>
  <cp:lastModifiedBy>Lévesque, Claudette</cp:lastModifiedBy>
  <cp:lastPrinted>2009-08-29T22:37:55Z</cp:lastPrinted>
  <dcterms:created xsi:type="dcterms:W3CDTF">2009-06-30T18:48:08Z</dcterms:created>
  <dcterms:modified xsi:type="dcterms:W3CDTF">2023-11-08T20:14:12Z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Phase">
    <vt:lpwstr>1</vt:lpwstr>
  </property>
  <property fmtid="{D5CDD505-2E9C-101B-9397-08002B2CF9AE}" pid="4" name="Sujet">
    <vt:lpwstr>Budget de participation d'UMQ</vt:lpwstr>
  </property>
  <property fmtid="{D5CDD505-2E9C-101B-9397-08002B2CF9AE}" pid="5" name="Confidentiel">
    <vt:lpwstr>3</vt:lpwstr>
  </property>
  <property fmtid="{D5CDD505-2E9C-101B-9397-08002B2CF9AE}" pid="6" name="Provenance">
    <vt:lpwstr>2</vt:lpwstr>
  </property>
  <property fmtid="{D5CDD505-2E9C-101B-9397-08002B2CF9AE}" pid="7" name="Inscrit au plumitif">
    <vt:lpwstr>1</vt:lpwstr>
  </property>
  <property fmtid="{D5CDD505-2E9C-101B-9397-08002B2CF9AE}" pid="8" name="Sous-catégorie">
    <vt:lpwstr>360</vt:lpwstr>
  </property>
  <property fmtid="{D5CDD505-2E9C-101B-9397-08002B2CF9AE}" pid="9" name="Diffusable sur le Web">
    <vt:lpwstr>1</vt:lpwstr>
  </property>
  <property fmtid="{D5CDD505-2E9C-101B-9397-08002B2CF9AE}" pid="10" name="Projet">
    <vt:lpwstr>1043</vt:lpwstr>
  </property>
  <property fmtid="{D5CDD505-2E9C-101B-9397-08002B2CF9AE}" pid="11" name="Catégorie de document">
    <vt:lpwstr>17</vt:lpwstr>
  </property>
  <property fmtid="{D5CDD505-2E9C-101B-9397-08002B2CF9AE}" pid="12" name="Cote de déposant">
    <vt:lpwstr/>
  </property>
  <property fmtid="{D5CDD505-2E9C-101B-9397-08002B2CF9AE}" pid="13" name="Hidden_UploadedBy">
    <vt:lpwstr>Lévesque, Claudette</vt:lpwstr>
  </property>
  <property fmtid="{D5CDD505-2E9C-101B-9397-08002B2CF9AE}" pid="14" name="Hidden_UploadedAt">
    <vt:lpwstr>2023-11-09T07:26:04Z</vt:lpwstr>
  </property>
  <property fmtid="{D5CDD505-2E9C-101B-9397-08002B2CF9AE}" pid="15" name="Accés restreint">
    <vt:lpwstr>0</vt:lpwstr>
  </property>
  <property fmtid="{D5CDD505-2E9C-101B-9397-08002B2CF9AE}" pid="16" name="Déposant">
    <vt:lpwstr>158</vt:lpwstr>
  </property>
  <property fmtid="{D5CDD505-2E9C-101B-9397-08002B2CF9AE}" pid="17" name="_dlc_DocId">
    <vt:lpwstr>W2HFWTQUJJY6-1771392044-79</vt:lpwstr>
  </property>
  <property fmtid="{D5CDD505-2E9C-101B-9397-08002B2CF9AE}" pid="18" name="_dlc_DocIdItemGuid">
    <vt:lpwstr>0d7f3ca6-649d-4cfb-a485-569f94f4e878</vt:lpwstr>
  </property>
  <property fmtid="{D5CDD505-2E9C-101B-9397-08002B2CF9AE}" pid="19" name="_dlc_DocIdUrl">
    <vt:lpwstr>https://sde.regie-energie.qc.ca/1043/_layouts/15/DocIdRedir.aspx?ID=W2HFWTQUJJY6-1771392044-79, W2HFWTQUJJY6-1771392044-79</vt:lpwstr>
  </property>
  <property fmtid="{D5CDD505-2E9C-101B-9397-08002B2CF9AE}" pid="20" name="Order">
    <vt:lpwstr>293900.000000000</vt:lpwstr>
  </property>
  <property fmtid="{D5CDD505-2E9C-101B-9397-08002B2CF9AE}" pid="21" name="xd_ProgID">
    <vt:lpwstr/>
  </property>
  <property fmtid="{D5CDD505-2E9C-101B-9397-08002B2CF9AE}" pid="22" name="Copie papier reçue">
    <vt:lpwstr>0</vt:lpwstr>
  </property>
  <property fmtid="{D5CDD505-2E9C-101B-9397-08002B2CF9AE}" pid="23" name="TemplateUrl">
    <vt:lpwstr/>
  </property>
  <property fmtid="{D5CDD505-2E9C-101B-9397-08002B2CF9AE}" pid="24" name="Statut">
    <vt:lpwstr>Approuvé automatiquement</vt:lpwstr>
  </property>
  <property fmtid="{D5CDD505-2E9C-101B-9397-08002B2CF9AE}" pid="25" name="ContentTypeId">
    <vt:lpwstr>0x010100B449DEC48851134AA7B3233645746DA200014498B9CE43C84FAC23C7648AD50B8E</vt:lpwstr>
  </property>
  <property fmtid="{D5CDD505-2E9C-101B-9397-08002B2CF9AE}" pid="26" name="_SourceUrl">
    <vt:lpwstr/>
  </property>
  <property fmtid="{D5CDD505-2E9C-101B-9397-08002B2CF9AE}" pid="27" name="_SharedFileIndex">
    <vt:lpwstr/>
  </property>
  <property fmtid="{D5CDD505-2E9C-101B-9397-08002B2CF9AE}" pid="28" name="Cote de piéce">
    <vt:lpwstr>C-UMQ-0001</vt:lpwstr>
  </property>
  <property fmtid="{D5CDD505-2E9C-101B-9397-08002B2CF9AE}" pid="29" name="Numéro plumitif">
    <vt:lpwstr>67.0000000000000</vt:lpwstr>
  </property>
  <property fmtid="{D5CDD505-2E9C-101B-9397-08002B2CF9AE}" pid="30" name="Hidden_ApprovedBy">
    <vt:lpwstr>Lévesque, Claudette</vt:lpwstr>
  </property>
  <property fmtid="{D5CDD505-2E9C-101B-9397-08002B2CF9AE}" pid="31" name="Hidden_ApprovedAt">
    <vt:lpwstr>2023-11-09T07:26:05Z</vt:lpwstr>
  </property>
</Properties>
</file>