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550" windowHeight="13320" activeTab="1"/>
  </bookViews>
  <sheets>
    <sheet name="Table d'actualisation" sheetId="1" r:id="rId1"/>
    <sheet name="Dist+Alim" sheetId="2" r:id="rId2"/>
  </sheets>
  <definedNames>
    <definedName name="_DAT1">#REF!</definedName>
    <definedName name="_DAT10">#REF!</definedName>
    <definedName name="_DAT11">#REF!</definedName>
    <definedName name="_DAT12">#REF!</definedName>
    <definedName name="_DAT13">#REF!</definedName>
    <definedName name="_DAT14">#REF!</definedName>
    <definedName name="_DAT15">#REF!</definedName>
    <definedName name="_DAT16">#REF!</definedName>
    <definedName name="_DAT17">#REF!</definedName>
    <definedName name="_DAT18">#REF!</definedName>
    <definedName name="_DAT19">#REF!</definedName>
    <definedName name="_DAT2">#REF!</definedName>
    <definedName name="_DAT20">#REF!</definedName>
    <definedName name="_DAT21">#REF!</definedName>
    <definedName name="_DAT22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xlnm._FilterDatabase" localSheetId="1" hidden="1">'Dist+Alim'!$A$3:$F$833</definedName>
    <definedName name="_xlfn.AVERAGEIFS" hidden="1">#NAME?</definedName>
    <definedName name="_xlfn.COUNTIFS" hidden="1">#NAME?</definedName>
    <definedName name="_xlfn.SUMIFS" hidden="1">#NAME?</definedName>
    <definedName name="_xlnm.Print_Titles" localSheetId="1">'Dist+Alim'!$3:$3</definedName>
    <definedName name="TEST0">#REF!</definedName>
    <definedName name="TESTHKEY">#REF!</definedName>
    <definedName name="TESTKEYS">#REF!</definedName>
    <definedName name="TESTVKEY">#REF!</definedName>
  </definedNames>
  <calcPr fullCalcOnLoad="1" iterate="1" iterateCount="1000" iterateDelta="0.0001"/>
</workbook>
</file>

<file path=xl/sharedStrings.xml><?xml version="1.0" encoding="utf-8"?>
<sst xmlns="http://schemas.openxmlformats.org/spreadsheetml/2006/main" count="1703" uniqueCount="40">
  <si>
    <t>Année</t>
  </si>
  <si>
    <t>Taux - P</t>
  </si>
  <si>
    <t>Taux - A</t>
  </si>
  <si>
    <t>Handy Whitman - North Atlantic</t>
  </si>
  <si>
    <t>Base de données comptables</t>
  </si>
  <si>
    <t>Sommaire</t>
  </si>
  <si>
    <t>Matériaux</t>
  </si>
  <si>
    <t>Mise en sol</t>
  </si>
  <si>
    <t>Régions</t>
  </si>
  <si>
    <t>Diamètre (mm)</t>
  </si>
  <si>
    <t>Longueur (mètres)</t>
  </si>
  <si>
    <t>Coûts capitalisés ($)</t>
  </si>
  <si>
    <t>Coût 2012</t>
  </si>
  <si>
    <t>Coût 2012 /m</t>
  </si>
  <si>
    <t>Type</t>
  </si>
  <si>
    <t>Valeur relative</t>
  </si>
  <si>
    <t>NB</t>
  </si>
  <si>
    <t>CAP $ 2012</t>
  </si>
  <si>
    <t>Coût moyen</t>
  </si>
  <si>
    <t>Coût moyen pondéré</t>
  </si>
  <si>
    <t>Médiane</t>
  </si>
  <si>
    <t>Longueur</t>
  </si>
  <si>
    <t>Coût construction</t>
  </si>
  <si>
    <t>Écart CM</t>
  </si>
  <si>
    <t>Écart CMP</t>
  </si>
  <si>
    <t>Écart Médiane</t>
  </si>
  <si>
    <t>CP-Acier</t>
  </si>
  <si>
    <t>Abitibi-Témiscamingue</t>
  </si>
  <si>
    <t>Plastique</t>
  </si>
  <si>
    <t>Acier</t>
  </si>
  <si>
    <t>Montréal</t>
  </si>
  <si>
    <t>Mauricie</t>
  </si>
  <si>
    <t>Total</t>
  </si>
  <si>
    <t>Estrie</t>
  </si>
  <si>
    <t>Saguenay-Lac-St-Jean</t>
  </si>
  <si>
    <t>CP-Aluminium</t>
  </si>
  <si>
    <t>Québec</t>
  </si>
  <si>
    <t>CP-Fonte acquis</t>
  </si>
  <si>
    <t>CP-Plast.direct</t>
  </si>
  <si>
    <t>CP-Plast.ins.</t>
  </si>
</sst>
</file>

<file path=xl/styles.xml><?xml version="1.0" encoding="utf-8"?>
<styleSheet xmlns="http://schemas.openxmlformats.org/spreadsheetml/2006/main">
  <numFmts count="12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_(* #,##0.0_);_(* \(#,##0.0\);_(* &quot;-&quot;?_);_(@_)"/>
    <numFmt numFmtId="165" formatCode="_(* #,##0.00_);_(* \(#,##0.00\);_(* &quot;-&quot;??_);_(@_)"/>
    <numFmt numFmtId="166" formatCode="0.0%"/>
    <numFmt numFmtId="167" formatCode="_ * #,##0.0_)\ _$_ ;_ * \(#,##0.0\)\ _$_ ;_ * &quot;-&quot;?_)\ _$_ ;_ @_ "/>
  </numFmts>
  <fonts count="3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8"/>
      <color indexed="54"/>
      <name val="Calibri Light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indexed="44"/>
      </left>
      <right/>
      <top style="thin">
        <color indexed="44"/>
      </top>
      <bottom style="thin">
        <color indexed="44"/>
      </bottom>
    </border>
    <border>
      <left/>
      <right/>
      <top style="thin">
        <color indexed="44"/>
      </top>
      <bottom style="thin">
        <color indexed="4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16" borderId="0" applyNumberFormat="0" applyBorder="0" applyAlignment="0" applyProtection="0"/>
    <xf numFmtId="0" fontId="24" fillId="0" borderId="0" applyNumberFormat="0" applyFill="0" applyBorder="0" applyAlignment="0" applyProtection="0"/>
    <xf numFmtId="0" fontId="8" fillId="3" borderId="1" applyNumberFormat="0" applyAlignment="0" applyProtection="0"/>
    <xf numFmtId="0" fontId="9" fillId="0" borderId="2" applyNumberFormat="0" applyFill="0" applyAlignment="0" applyProtection="0"/>
    <xf numFmtId="0" fontId="0" fillId="22" borderId="3" applyNumberFormat="0" applyFont="0" applyAlignment="0" applyProtection="0"/>
    <xf numFmtId="0" fontId="25" fillId="3" borderId="1" applyNumberFormat="0" applyAlignment="0" applyProtection="0"/>
    <xf numFmtId="0" fontId="26" fillId="2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4" borderId="0" applyNumberFormat="0" applyBorder="0" applyAlignment="0" applyProtection="0"/>
    <xf numFmtId="9" fontId="0" fillId="0" borderId="0" applyFont="0" applyFill="0" applyBorder="0" applyAlignment="0" applyProtection="0"/>
    <xf numFmtId="0" fontId="27" fillId="25" borderId="0" applyNumberFormat="0" applyBorder="0" applyAlignment="0" applyProtection="0"/>
    <xf numFmtId="0" fontId="28" fillId="3" borderId="4" applyNumberFormat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6" borderId="9" applyNumberFormat="0" applyAlignment="0" applyProtection="0"/>
  </cellStyleXfs>
  <cellXfs count="21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164" fontId="0" fillId="0" borderId="0" xfId="0" applyNumberFormat="1" applyFill="1" applyAlignment="1">
      <alignment horizontal="right"/>
    </xf>
    <xf numFmtId="165" fontId="0" fillId="0" borderId="0" xfId="0" applyNumberFormat="1" applyFill="1" applyAlignment="1">
      <alignment horizontal="right"/>
    </xf>
    <xf numFmtId="166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167" fontId="0" fillId="0" borderId="0" xfId="0" applyNumberFormat="1" applyFont="1" applyAlignment="1">
      <alignment/>
    </xf>
    <xf numFmtId="167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3" fillId="0" borderId="0" xfId="0" applyFont="1" applyAlignment="1">
      <alignment horizontal="centerContinuous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"/>
  <sheetViews>
    <sheetView zoomScalePageLayoutView="0" workbookViewId="0" topLeftCell="A1">
      <selection activeCell="E31" sqref="E31"/>
    </sheetView>
  </sheetViews>
  <sheetFormatPr defaultColWidth="11.421875" defaultRowHeight="12.75"/>
  <sheetData>
    <row r="1" spans="1:5" ht="12.75">
      <c r="A1" s="11" t="s">
        <v>0</v>
      </c>
      <c r="B1" s="11" t="s">
        <v>1</v>
      </c>
      <c r="C1" s="11" t="s">
        <v>2</v>
      </c>
      <c r="E1" s="11" t="s">
        <v>3</v>
      </c>
    </row>
    <row r="2" spans="1:3" ht="12.75">
      <c r="A2">
        <v>1956</v>
      </c>
      <c r="B2">
        <v>0.12686567164179105</v>
      </c>
      <c r="C2">
        <v>0.06148491879350348</v>
      </c>
    </row>
    <row r="3" spans="1:3" ht="12.75">
      <c r="A3">
        <v>1957</v>
      </c>
      <c r="B3">
        <v>0.12686567164179105</v>
      </c>
      <c r="C3">
        <v>0.06148491879350348</v>
      </c>
    </row>
    <row r="4" spans="1:3" ht="12.75">
      <c r="A4">
        <v>1958</v>
      </c>
      <c r="B4">
        <v>0.12686567164179105</v>
      </c>
      <c r="C4">
        <v>0.06148491879350348</v>
      </c>
    </row>
    <row r="5" spans="1:3" ht="12.75">
      <c r="A5">
        <v>1959</v>
      </c>
      <c r="B5">
        <v>0.12686567164179105</v>
      </c>
      <c r="C5">
        <v>0.06148491879350348</v>
      </c>
    </row>
    <row r="6" spans="1:3" ht="12.75">
      <c r="A6">
        <v>1960</v>
      </c>
      <c r="B6">
        <v>0.12686567164179105</v>
      </c>
      <c r="C6">
        <v>0.06148491879350348</v>
      </c>
    </row>
    <row r="7" spans="1:3" ht="12.75">
      <c r="A7">
        <v>1961</v>
      </c>
      <c r="B7">
        <v>0.12686567164179105</v>
      </c>
      <c r="C7">
        <v>0.06380510440835267</v>
      </c>
    </row>
    <row r="8" spans="1:3" ht="12.75">
      <c r="A8">
        <v>1962</v>
      </c>
      <c r="B8">
        <v>0.12686567164179105</v>
      </c>
      <c r="C8">
        <v>0.06496519721577726</v>
      </c>
    </row>
    <row r="9" spans="1:3" ht="12.75">
      <c r="A9">
        <v>1963</v>
      </c>
      <c r="B9">
        <v>0.1287313432835821</v>
      </c>
      <c r="C9">
        <v>0.06728538283062645</v>
      </c>
    </row>
    <row r="10" spans="1:3" ht="12.75">
      <c r="A10">
        <v>1964</v>
      </c>
      <c r="B10">
        <v>0.13059701492537312</v>
      </c>
      <c r="C10">
        <v>0.06960556844547564</v>
      </c>
    </row>
    <row r="11" spans="1:3" ht="12.75">
      <c r="A11">
        <v>1965</v>
      </c>
      <c r="B11">
        <v>0.13246268656716417</v>
      </c>
      <c r="C11">
        <v>0.07192575406032482</v>
      </c>
    </row>
    <row r="12" spans="1:3" ht="12.75">
      <c r="A12">
        <v>1966</v>
      </c>
      <c r="B12">
        <v>0.13805970149253732</v>
      </c>
      <c r="C12">
        <v>0.07540603248259861</v>
      </c>
    </row>
    <row r="13" spans="1:3" ht="12.75">
      <c r="A13">
        <v>1967</v>
      </c>
      <c r="B13">
        <v>0.1417910447761194</v>
      </c>
      <c r="C13">
        <v>0.07888631090487239</v>
      </c>
    </row>
    <row r="14" spans="1:3" ht="12.75">
      <c r="A14">
        <v>1968</v>
      </c>
      <c r="B14">
        <v>0.1455223880597015</v>
      </c>
      <c r="C14">
        <v>0.08236658932714618</v>
      </c>
    </row>
    <row r="15" spans="1:3" ht="12.75">
      <c r="A15">
        <v>1969</v>
      </c>
      <c r="B15">
        <v>0.14925373134328357</v>
      </c>
      <c r="C15">
        <v>0.08816705336426914</v>
      </c>
    </row>
    <row r="16" spans="1:3" ht="12.75">
      <c r="A16">
        <v>1970</v>
      </c>
      <c r="B16">
        <v>0.15671641791044777</v>
      </c>
      <c r="C16">
        <v>0.09164733178654293</v>
      </c>
    </row>
    <row r="17" spans="1:3" ht="12.75">
      <c r="A17">
        <v>1971</v>
      </c>
      <c r="B17">
        <v>0.17164179104477612</v>
      </c>
      <c r="C17">
        <v>0.10208816705336426</v>
      </c>
    </row>
    <row r="18" spans="1:3" ht="12.75">
      <c r="A18">
        <v>1972</v>
      </c>
      <c r="B18">
        <v>0.18097014925373134</v>
      </c>
      <c r="C18">
        <v>0.11252900232018562</v>
      </c>
    </row>
    <row r="19" spans="1:3" ht="12.75">
      <c r="A19">
        <v>1973</v>
      </c>
      <c r="B19">
        <v>0.1865671641791045</v>
      </c>
      <c r="C19">
        <v>0.11600928074245939</v>
      </c>
    </row>
    <row r="20" spans="1:3" ht="12.75">
      <c r="A20">
        <v>1974</v>
      </c>
      <c r="B20">
        <v>0.208955223880597</v>
      </c>
      <c r="C20">
        <v>0.13225058004640372</v>
      </c>
    </row>
    <row r="21" spans="1:3" ht="12.75">
      <c r="A21">
        <v>1975</v>
      </c>
      <c r="B21">
        <v>0.23694029850746268</v>
      </c>
      <c r="C21">
        <v>0.14617169373549885</v>
      </c>
    </row>
    <row r="22" spans="1:3" ht="12.75">
      <c r="A22">
        <v>1976</v>
      </c>
      <c r="B22">
        <v>0.251865671641791</v>
      </c>
      <c r="C22">
        <v>0.15777262180974477</v>
      </c>
    </row>
    <row r="23" spans="1:3" ht="12.75">
      <c r="A23">
        <v>1977</v>
      </c>
      <c r="B23">
        <v>0.26865671641791045</v>
      </c>
      <c r="C23">
        <v>0.17053364269141533</v>
      </c>
    </row>
    <row r="24" spans="1:3" ht="12.75">
      <c r="A24">
        <v>1978</v>
      </c>
      <c r="B24">
        <v>0.2873134328358209</v>
      </c>
      <c r="C24">
        <v>0.18561484918793503</v>
      </c>
    </row>
    <row r="25" spans="1:3" ht="12.75">
      <c r="A25">
        <v>1979</v>
      </c>
      <c r="B25">
        <v>0.31343283582089554</v>
      </c>
      <c r="C25">
        <v>0.20069605568445475</v>
      </c>
    </row>
    <row r="26" spans="1:3" ht="12.75">
      <c r="A26">
        <v>1980</v>
      </c>
      <c r="B26">
        <v>0.34888059701492535</v>
      </c>
      <c r="C26">
        <v>0.21577726218097448</v>
      </c>
    </row>
    <row r="27" spans="1:3" ht="12.75">
      <c r="A27">
        <v>1981</v>
      </c>
      <c r="B27">
        <v>0.3787313432835821</v>
      </c>
      <c r="C27">
        <v>0.23781902552204176</v>
      </c>
    </row>
    <row r="28" spans="1:3" ht="12.75">
      <c r="A28">
        <v>1982</v>
      </c>
      <c r="B28">
        <v>0.40671641791044777</v>
      </c>
      <c r="C28">
        <v>0.25870069605568446</v>
      </c>
    </row>
    <row r="29" spans="1:3" ht="12.75">
      <c r="A29">
        <v>1983</v>
      </c>
      <c r="B29">
        <v>0.42350746268656714</v>
      </c>
      <c r="C29">
        <v>0.2691415313225058</v>
      </c>
    </row>
    <row r="30" spans="1:3" ht="12.75">
      <c r="A30">
        <v>1984</v>
      </c>
      <c r="B30">
        <v>0.43470149253731344</v>
      </c>
      <c r="C30">
        <v>0.2819025522041763</v>
      </c>
    </row>
    <row r="31" spans="1:3" ht="12.75">
      <c r="A31">
        <v>1985</v>
      </c>
      <c r="B31">
        <v>0.44216417910447764</v>
      </c>
      <c r="C31">
        <v>0.28306264501160094</v>
      </c>
    </row>
    <row r="32" spans="1:3" ht="12.75">
      <c r="A32">
        <v>1986</v>
      </c>
      <c r="B32">
        <v>0.4496268656716418</v>
      </c>
      <c r="C32">
        <v>0.27610208816705334</v>
      </c>
    </row>
    <row r="33" spans="1:3" ht="12.75">
      <c r="A33">
        <v>1987</v>
      </c>
      <c r="B33">
        <v>0.4608208955223881</v>
      </c>
      <c r="C33">
        <v>0.2842227378190255</v>
      </c>
    </row>
    <row r="34" spans="1:3" ht="12.75">
      <c r="A34">
        <v>1988</v>
      </c>
      <c r="B34">
        <v>0.4869402985074627</v>
      </c>
      <c r="C34">
        <v>0.3074245939675174</v>
      </c>
    </row>
    <row r="35" spans="1:3" ht="12.75">
      <c r="A35">
        <v>1989</v>
      </c>
      <c r="B35">
        <v>0.5223880597014925</v>
      </c>
      <c r="C35">
        <v>0.32830626450116007</v>
      </c>
    </row>
    <row r="36" spans="1:3" ht="12.75">
      <c r="A36">
        <v>1990</v>
      </c>
      <c r="B36">
        <v>0.539179104477612</v>
      </c>
      <c r="C36">
        <v>0.33642691415313225</v>
      </c>
    </row>
    <row r="37" spans="1:3" ht="12.75">
      <c r="A37">
        <v>1991</v>
      </c>
      <c r="B37">
        <v>0.5541044776119403</v>
      </c>
      <c r="C37">
        <v>0.3468677494199536</v>
      </c>
    </row>
    <row r="38" spans="1:3" ht="12.75">
      <c r="A38">
        <v>1992</v>
      </c>
      <c r="B38">
        <v>0.5634328358208955</v>
      </c>
      <c r="C38">
        <v>0.35730858468677495</v>
      </c>
    </row>
    <row r="39" spans="1:3" ht="12.75">
      <c r="A39">
        <v>1993</v>
      </c>
      <c r="B39">
        <v>0.5783582089552238</v>
      </c>
      <c r="C39">
        <v>0.3677494199535963</v>
      </c>
    </row>
    <row r="40" spans="1:3" ht="12.75">
      <c r="A40">
        <v>1994</v>
      </c>
      <c r="B40">
        <v>0.5895522388059702</v>
      </c>
      <c r="C40">
        <v>0.3909512761020882</v>
      </c>
    </row>
    <row r="41" spans="1:3" ht="12.75">
      <c r="A41">
        <v>1995</v>
      </c>
      <c r="B41">
        <v>0.6007462686567164</v>
      </c>
      <c r="C41">
        <v>0.4013921113689095</v>
      </c>
    </row>
    <row r="42" spans="1:3" ht="12.75">
      <c r="A42">
        <v>1996</v>
      </c>
      <c r="B42">
        <v>0.6156716417910447</v>
      </c>
      <c r="C42">
        <v>0.4048723897911833</v>
      </c>
    </row>
    <row r="43" spans="1:3" ht="12.75">
      <c r="A43">
        <v>1997</v>
      </c>
      <c r="B43">
        <v>0.628731343283582</v>
      </c>
      <c r="C43">
        <v>0.4176334106728538</v>
      </c>
    </row>
    <row r="44" spans="1:3" ht="12.75">
      <c r="A44">
        <v>1998</v>
      </c>
      <c r="B44">
        <v>0.6417910447761194</v>
      </c>
      <c r="C44">
        <v>0.4245939675174014</v>
      </c>
    </row>
    <row r="45" spans="1:3" ht="12.75">
      <c r="A45">
        <v>1999</v>
      </c>
      <c r="B45">
        <v>0.6548507462686567</v>
      </c>
      <c r="C45">
        <v>0.43735498839907194</v>
      </c>
    </row>
    <row r="46" spans="1:3" ht="12.75">
      <c r="A46">
        <v>2000</v>
      </c>
      <c r="B46">
        <v>0.667910447761194</v>
      </c>
      <c r="C46">
        <v>0.4593967517401392</v>
      </c>
    </row>
    <row r="47" spans="1:3" ht="12.75">
      <c r="A47">
        <v>2001</v>
      </c>
      <c r="B47">
        <v>0.6791044776119403</v>
      </c>
      <c r="C47">
        <v>0.46403712296983757</v>
      </c>
    </row>
    <row r="48" spans="1:3" ht="12.75">
      <c r="A48">
        <v>2002</v>
      </c>
      <c r="B48">
        <v>0.6884328358208955</v>
      </c>
      <c r="C48">
        <v>0.4733178654292343</v>
      </c>
    </row>
    <row r="49" spans="1:3" ht="12.75">
      <c r="A49">
        <v>2003</v>
      </c>
      <c r="B49">
        <v>0.7014925373134329</v>
      </c>
      <c r="C49">
        <v>0.4802784222737819</v>
      </c>
    </row>
    <row r="50" spans="1:3" ht="12.75">
      <c r="A50">
        <v>2004</v>
      </c>
      <c r="B50">
        <v>0.7257462686567164</v>
      </c>
      <c r="C50">
        <v>0.537122969837587</v>
      </c>
    </row>
    <row r="51" spans="1:3" ht="12.75">
      <c r="A51">
        <v>2005</v>
      </c>
      <c r="B51">
        <v>0.7667910447761194</v>
      </c>
      <c r="C51">
        <v>0.6902552204176334</v>
      </c>
    </row>
    <row r="52" spans="1:3" ht="12.75">
      <c r="A52">
        <v>2006</v>
      </c>
      <c r="B52">
        <v>0.8078358208955224</v>
      </c>
      <c r="C52">
        <v>0.7238979118329466</v>
      </c>
    </row>
    <row r="53" spans="1:3" ht="12.75">
      <c r="A53">
        <v>2007</v>
      </c>
      <c r="B53">
        <v>0.8582089552238806</v>
      </c>
      <c r="C53">
        <v>0.7041763341067285</v>
      </c>
    </row>
    <row r="54" spans="1:3" ht="12.75">
      <c r="A54">
        <v>2008</v>
      </c>
      <c r="B54">
        <v>0.8955223880597015</v>
      </c>
      <c r="C54">
        <v>0.7308584686774942</v>
      </c>
    </row>
    <row r="55" spans="1:3" ht="12.75">
      <c r="A55">
        <v>2009</v>
      </c>
      <c r="B55">
        <v>0.9589552238805971</v>
      </c>
      <c r="C55">
        <v>0.8271461716937355</v>
      </c>
    </row>
    <row r="56" spans="1:3" ht="12.75">
      <c r="A56">
        <v>2010</v>
      </c>
      <c r="B56">
        <v>0.9365671641791045</v>
      </c>
      <c r="C56">
        <v>0.796983758700696</v>
      </c>
    </row>
    <row r="57" spans="1:3" ht="12.75">
      <c r="A57">
        <v>2011</v>
      </c>
      <c r="B57">
        <v>0.957089552238806</v>
      </c>
      <c r="C57">
        <v>0.8816705336426914</v>
      </c>
    </row>
    <row r="58" spans="1:3" ht="12.75">
      <c r="A58">
        <v>2012</v>
      </c>
      <c r="B58">
        <v>1</v>
      </c>
      <c r="C58">
        <v>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833"/>
  <sheetViews>
    <sheetView tabSelected="1" zoomScalePageLayoutView="0" workbookViewId="0" topLeftCell="A1">
      <selection activeCell="A1" sqref="A1:F1"/>
    </sheetView>
  </sheetViews>
  <sheetFormatPr defaultColWidth="8.28125" defaultRowHeight="12.75"/>
  <cols>
    <col min="1" max="1" width="13.7109375" style="0" customWidth="1"/>
    <col min="2" max="2" width="13.28125" style="0" customWidth="1"/>
    <col min="3" max="3" width="22.00390625" style="0" customWidth="1"/>
    <col min="4" max="4" width="15.8515625" style="5" customWidth="1"/>
    <col min="5" max="5" width="19.8515625" style="0" customWidth="1"/>
    <col min="6" max="6" width="20.7109375" style="0" customWidth="1"/>
    <col min="7" max="7" width="11.421875" style="0" customWidth="1"/>
    <col min="8" max="8" width="12.7109375" style="0" customWidth="1"/>
    <col min="9" max="9" width="11.140625" style="0" customWidth="1"/>
    <col min="10" max="10" width="14.28125" style="0" customWidth="1"/>
    <col min="11" max="11" width="6.28125" style="0" customWidth="1"/>
    <col min="12" max="12" width="15.7109375" style="0" customWidth="1"/>
    <col min="13" max="13" width="5.28125" style="0" customWidth="1"/>
    <col min="14" max="14" width="4.7109375" style="0" customWidth="1"/>
    <col min="15" max="15" width="16.00390625" style="0" customWidth="1"/>
    <col min="16" max="16" width="10.421875" style="0" customWidth="1"/>
    <col min="17" max="18" width="10.57421875" style="0" customWidth="1"/>
    <col min="19" max="19" width="10.140625" style="0" customWidth="1"/>
    <col min="20" max="20" width="14.7109375" style="0" customWidth="1"/>
    <col min="21" max="21" width="9.00390625" style="0" customWidth="1"/>
    <col min="22" max="22" width="9.7109375" style="0" customWidth="1"/>
    <col min="23" max="23" width="12.8515625" style="0" customWidth="1"/>
    <col min="24" max="72" width="5.7109375" style="0" customWidth="1"/>
    <col min="73" max="206" width="6.7109375" style="0" customWidth="1"/>
  </cols>
  <sheetData>
    <row r="1" spans="1:6" ht="15">
      <c r="A1" s="20" t="s">
        <v>4</v>
      </c>
      <c r="B1" s="20"/>
      <c r="C1" s="20"/>
      <c r="D1" s="20"/>
      <c r="E1" s="20"/>
      <c r="F1" s="20"/>
    </row>
    <row r="2" ht="12.75">
      <c r="L2" s="11" t="s">
        <v>5</v>
      </c>
    </row>
    <row r="3" spans="1:23" s="6" customFormat="1" ht="12.75">
      <c r="A3" s="10" t="s">
        <v>6</v>
      </c>
      <c r="B3" s="10" t="s">
        <v>7</v>
      </c>
      <c r="C3" s="10" t="s">
        <v>8</v>
      </c>
      <c r="D3" s="10" t="s">
        <v>9</v>
      </c>
      <c r="E3" s="10" t="s">
        <v>10</v>
      </c>
      <c r="F3" s="10" t="s">
        <v>11</v>
      </c>
      <c r="G3" s="6" t="s">
        <v>12</v>
      </c>
      <c r="H3" s="6" t="s">
        <v>13</v>
      </c>
      <c r="I3" s="6" t="s">
        <v>14</v>
      </c>
      <c r="J3" s="6" t="s">
        <v>15</v>
      </c>
      <c r="L3"/>
      <c r="M3"/>
      <c r="N3" s="11" t="s">
        <v>16</v>
      </c>
      <c r="O3" s="11" t="s">
        <v>17</v>
      </c>
      <c r="P3" s="11" t="s">
        <v>18</v>
      </c>
      <c r="Q3" s="11" t="s">
        <v>19</v>
      </c>
      <c r="R3" s="11" t="s">
        <v>20</v>
      </c>
      <c r="S3" s="11" t="s">
        <v>21</v>
      </c>
      <c r="T3" s="15" t="s">
        <v>22</v>
      </c>
      <c r="U3" s="15" t="s">
        <v>23</v>
      </c>
      <c r="V3" s="15" t="s">
        <v>24</v>
      </c>
      <c r="W3" s="15" t="s">
        <v>25</v>
      </c>
    </row>
    <row r="4" spans="1:19" ht="12.75">
      <c r="A4" s="1" t="s">
        <v>26</v>
      </c>
      <c r="B4" s="1">
        <v>1979</v>
      </c>
      <c r="C4" s="1" t="s">
        <v>27</v>
      </c>
      <c r="D4" s="7">
        <v>42.2</v>
      </c>
      <c r="E4" s="2">
        <v>229</v>
      </c>
      <c r="F4" s="3">
        <v>4777.73</v>
      </c>
      <c r="G4" s="12">
        <f>IF(OR(A4="CP-Acier",A4="CP-Fonte acquis",A4="CP-Aluminium"),F4/SUMIF('Table d''actualisation'!A:A,'Dist+Alim'!B4,'Table d''actualisation'!C:C),F4/SUMIF('Table d''actualisation'!A:A,'Dist+Alim'!B4,'Table d''actualisation'!B:B))</f>
        <v>23805.799190751444</v>
      </c>
      <c r="H4" s="13">
        <f>G4/E4</f>
        <v>103.95545498144736</v>
      </c>
      <c r="I4" t="str">
        <f>IF(OR(A4="CP-Acier",A4="CP-Fonte acquis",A4="CP-Aluminium"),"Acier","Plastique")</f>
        <v>Acier</v>
      </c>
      <c r="J4" s="14">
        <f>(H4-AVERAGE($H$4:$H$11))/STDEV($H$4:$H$11)</f>
        <v>-1.5339583058550794</v>
      </c>
      <c r="L4" s="16" t="s">
        <v>28</v>
      </c>
      <c r="M4" s="17">
        <v>42.2</v>
      </c>
      <c r="N4">
        <f>#N/A</f>
        <v>16</v>
      </c>
      <c r="O4" s="12">
        <f>#N/A</f>
        <v>42931535.63758234</v>
      </c>
      <c r="P4" s="12">
        <f>#N/A</f>
        <v>166.68816091217496</v>
      </c>
      <c r="Q4" s="12">
        <f aca="true" t="shared" si="0" ref="Q4:Q20">O4/S4</f>
        <v>157.2431152205437</v>
      </c>
      <c r="R4" s="12">
        <f>MEDIAN(H356:H371)</f>
        <v>147.16795094812636</v>
      </c>
      <c r="S4" s="12">
        <f aca="true" t="shared" si="1" ref="S4:S19">#N/A</f>
        <v>273026.488806</v>
      </c>
    </row>
    <row r="5" spans="1:23" ht="12.75">
      <c r="A5" s="1" t="s">
        <v>26</v>
      </c>
      <c r="B5" s="1">
        <v>1980</v>
      </c>
      <c r="C5" s="1" t="s">
        <v>27</v>
      </c>
      <c r="D5" s="7">
        <v>42.2</v>
      </c>
      <c r="E5" s="2">
        <v>1209</v>
      </c>
      <c r="F5" s="3">
        <v>70227.65</v>
      </c>
      <c r="G5" s="12">
        <f>IF(OR(A5="CP-Acier",A5="CP-Fonte acquis",A5="CP-Aluminium"),F5/SUMIF('Table d''actualisation'!A:A,'Dist+Alim'!B5,'Table d''actualisation'!C:C),F5/SUMIF('Table d''actualisation'!A:A,'Dist+Alim'!B5,'Table d''actualisation'!B:B))</f>
        <v>325463.6252688172</v>
      </c>
      <c r="H5" s="13">
        <f aca="true" t="shared" si="2" ref="H5:H68">G5/E5</f>
        <v>269.20068260448073</v>
      </c>
      <c r="I5" t="str">
        <f aca="true" t="shared" si="3" ref="I5:I68">IF(OR(A5="CP-Acier",A5="CP-Fonte acquis",A5="CP-Aluminium"),"Acier","Plastique")</f>
        <v>Acier</v>
      </c>
      <c r="J5" s="14">
        <f aca="true" t="shared" si="4" ref="J5:J11">(H5-AVERAGE($H$4:$H$11))/STDEV($H$4:$H$11)</f>
        <v>1.066251624905524</v>
      </c>
      <c r="L5" s="16" t="s">
        <v>28</v>
      </c>
      <c r="M5" s="17">
        <v>60.3</v>
      </c>
      <c r="N5">
        <f aca="true" t="shared" si="5" ref="N5:N19">#N/A</f>
        <v>149</v>
      </c>
      <c r="O5" s="12">
        <f aca="true" t="shared" si="6" ref="O5:O19">#N/A</f>
        <v>279578259.5448882</v>
      </c>
      <c r="P5" s="12">
        <f aca="true" t="shared" si="7" ref="P5:P19">#N/A</f>
        <v>171.62278022632077</v>
      </c>
      <c r="Q5" s="12">
        <f t="shared" si="0"/>
        <v>170.94398903176605</v>
      </c>
      <c r="R5" s="12">
        <f>MEDIAN(H372:H520)</f>
        <v>166.95350130552748</v>
      </c>
      <c r="S5" s="12">
        <f t="shared" si="1"/>
        <v>1635496.2881610007</v>
      </c>
      <c r="T5">
        <v>179</v>
      </c>
      <c r="U5" s="4">
        <f>(P5-$T5)/P5</f>
        <v>-0.042985084870148425</v>
      </c>
      <c r="V5" s="4">
        <f>(Q5-$T5)/Q5</f>
        <v>-0.04712661155190968</v>
      </c>
      <c r="W5" s="4">
        <f>(R5-$T5)/R5</f>
        <v>-0.07215481316817214</v>
      </c>
    </row>
    <row r="6" spans="1:23" ht="12.75">
      <c r="A6" s="1" t="s">
        <v>26</v>
      </c>
      <c r="B6" s="1">
        <v>1982</v>
      </c>
      <c r="C6" s="1" t="s">
        <v>27</v>
      </c>
      <c r="D6" s="7">
        <v>42.2</v>
      </c>
      <c r="E6" s="2">
        <v>748</v>
      </c>
      <c r="F6" s="3">
        <v>27435.609702395966</v>
      </c>
      <c r="G6" s="12">
        <f>IF(OR(A6="CP-Acier",A6="CP-Fonte acquis",A6="CP-Aluminium"),F6/SUMIF('Table d''actualisation'!A:A,'Dist+Alim'!B6,'Table d''actualisation'!C:C),F6/SUMIF('Table d''actualisation'!A:A,'Dist+Alim'!B6,'Table d''actualisation'!B:B))</f>
        <v>106051.54961195211</v>
      </c>
      <c r="H6" s="13">
        <f t="shared" si="2"/>
        <v>141.78014654004292</v>
      </c>
      <c r="I6" t="str">
        <f t="shared" si="3"/>
        <v>Acier</v>
      </c>
      <c r="J6" s="14">
        <f t="shared" si="4"/>
        <v>-0.938769325009089</v>
      </c>
      <c r="L6" s="16" t="s">
        <v>28</v>
      </c>
      <c r="M6" s="17">
        <v>88.9</v>
      </c>
      <c r="N6">
        <f t="shared" si="5"/>
        <v>31</v>
      </c>
      <c r="O6" s="12">
        <f t="shared" si="6"/>
        <v>32861012.108577766</v>
      </c>
      <c r="P6" s="12">
        <f t="shared" si="7"/>
        <v>190.73100053772478</v>
      </c>
      <c r="Q6" s="12">
        <f t="shared" si="0"/>
        <v>180.78559281473812</v>
      </c>
      <c r="R6" s="12">
        <f>MEDIAN(H521:H551)</f>
        <v>203.40295546697473</v>
      </c>
      <c r="S6" s="12">
        <f t="shared" si="1"/>
        <v>181767.86986699997</v>
      </c>
      <c r="U6" s="4"/>
      <c r="V6" s="4"/>
      <c r="W6" s="4"/>
    </row>
    <row r="7" spans="1:23" ht="12.75">
      <c r="A7" s="1" t="s">
        <v>26</v>
      </c>
      <c r="B7" s="1">
        <v>1982</v>
      </c>
      <c r="C7" s="1" t="s">
        <v>27</v>
      </c>
      <c r="D7" s="7">
        <v>42.2</v>
      </c>
      <c r="E7" s="2">
        <v>95</v>
      </c>
      <c r="F7" s="3">
        <v>4830.88</v>
      </c>
      <c r="G7" s="12">
        <f>IF(OR(A7="CP-Acier",A7="CP-Fonte acquis",A7="CP-Aluminium"),F7/SUMIF('Table d''actualisation'!A:A,'Dist+Alim'!B7,'Table d''actualisation'!C:C),F7/SUMIF('Table d''actualisation'!A:A,'Dist+Alim'!B7,'Table d''actualisation'!B:B))</f>
        <v>18673.62582959641</v>
      </c>
      <c r="H7" s="13">
        <f t="shared" si="2"/>
        <v>196.5644824168043</v>
      </c>
      <c r="I7" t="str">
        <f t="shared" si="3"/>
        <v>Acier</v>
      </c>
      <c r="J7" s="14">
        <f t="shared" si="4"/>
        <v>-0.07671251256155479</v>
      </c>
      <c r="L7" s="16" t="s">
        <v>28</v>
      </c>
      <c r="M7" s="17">
        <v>114.3</v>
      </c>
      <c r="N7">
        <f t="shared" si="5"/>
        <v>162</v>
      </c>
      <c r="O7" s="12">
        <f t="shared" si="6"/>
        <v>408297595.25833577</v>
      </c>
      <c r="P7" s="12">
        <f t="shared" si="7"/>
        <v>208.24041740440018</v>
      </c>
      <c r="Q7" s="12">
        <f t="shared" si="0"/>
        <v>205.90043891795884</v>
      </c>
      <c r="R7" s="12">
        <f>MEDIAN(H552:H713)</f>
        <v>203.7235085229015</v>
      </c>
      <c r="S7" s="12">
        <f t="shared" si="1"/>
        <v>1982985.5507060003</v>
      </c>
      <c r="T7">
        <v>202</v>
      </c>
      <c r="U7" s="4">
        <f aca="true" t="shared" si="8" ref="U7:W8">(P7-$T7)/P7</f>
        <v>0.02996736888152393</v>
      </c>
      <c r="V7" s="4">
        <f t="shared" si="8"/>
        <v>0.018943324931487735</v>
      </c>
      <c r="W7" s="4">
        <f t="shared" si="8"/>
        <v>0.0084600375057244</v>
      </c>
    </row>
    <row r="8" spans="1:23" ht="12.75">
      <c r="A8" s="1" t="s">
        <v>26</v>
      </c>
      <c r="B8" s="1">
        <v>1983</v>
      </c>
      <c r="C8" s="1" t="s">
        <v>27</v>
      </c>
      <c r="D8" s="7">
        <v>42.2</v>
      </c>
      <c r="E8" s="2">
        <v>1053</v>
      </c>
      <c r="F8" s="3">
        <v>62016.25</v>
      </c>
      <c r="G8" s="12">
        <f>IF(OR(A8="CP-Acier",A8="CP-Fonte acquis",A8="CP-Aluminium"),F8/SUMIF('Table d''actualisation'!A:A,'Dist+Alim'!B8,'Table d''actualisation'!C:C),F8/SUMIF('Table d''actualisation'!A:A,'Dist+Alim'!B8,'Table d''actualisation'!B:B))</f>
        <v>230422.44612068965</v>
      </c>
      <c r="H8" s="13">
        <f t="shared" si="2"/>
        <v>218.8247351573501</v>
      </c>
      <c r="I8" t="str">
        <f t="shared" si="3"/>
        <v>Acier</v>
      </c>
      <c r="J8" s="14">
        <f t="shared" si="4"/>
        <v>0.2735628392280303</v>
      </c>
      <c r="L8" s="16" t="s">
        <v>28</v>
      </c>
      <c r="M8" s="17">
        <v>168.3</v>
      </c>
      <c r="N8">
        <f t="shared" si="5"/>
        <v>107</v>
      </c>
      <c r="O8" s="12">
        <f t="shared" si="6"/>
        <v>162197583.7867093</v>
      </c>
      <c r="P8" s="12">
        <f t="shared" si="7"/>
        <v>244.86736937636363</v>
      </c>
      <c r="Q8" s="12">
        <f t="shared" si="0"/>
        <v>228.92722604966428</v>
      </c>
      <c r="R8" s="12">
        <f>MEDIAN(H714:H820)</f>
        <v>238.46632348477348</v>
      </c>
      <c r="S8" s="12">
        <f t="shared" si="1"/>
        <v>708511.5500919999</v>
      </c>
      <c r="T8">
        <v>227</v>
      </c>
      <c r="U8" s="4">
        <f t="shared" si="8"/>
        <v>0.07296753921058914</v>
      </c>
      <c r="V8" s="4">
        <f t="shared" si="8"/>
        <v>0.00841850959765784</v>
      </c>
      <c r="W8" s="4">
        <f t="shared" si="8"/>
        <v>0.0480836174987435</v>
      </c>
    </row>
    <row r="9" spans="1:23" ht="12.75">
      <c r="A9" s="1" t="s">
        <v>26</v>
      </c>
      <c r="B9" s="1">
        <v>1984</v>
      </c>
      <c r="C9" s="1" t="s">
        <v>27</v>
      </c>
      <c r="D9" s="7">
        <v>42.2</v>
      </c>
      <c r="E9" s="2">
        <v>79</v>
      </c>
      <c r="F9" s="3">
        <v>4856.44</v>
      </c>
      <c r="G9" s="12">
        <f>IF(OR(A9="CP-Acier",A9="CP-Fonte acquis",A9="CP-Aluminium"),F9/SUMIF('Table d''actualisation'!A:A,'Dist+Alim'!B9,'Table d''actualisation'!C:C),F9/SUMIF('Table d''actualisation'!A:A,'Dist+Alim'!B9,'Table d''actualisation'!B:B))</f>
        <v>17227.371522633744</v>
      </c>
      <c r="H9" s="13">
        <f t="shared" si="2"/>
        <v>218.06799395738918</v>
      </c>
      <c r="I9" t="str">
        <f t="shared" si="3"/>
        <v>Acier</v>
      </c>
      <c r="J9" s="14">
        <f t="shared" si="4"/>
        <v>0.26165516714903475</v>
      </c>
      <c r="L9" s="16" t="s">
        <v>28</v>
      </c>
      <c r="M9" s="17">
        <v>219.1</v>
      </c>
      <c r="N9">
        <f t="shared" si="5"/>
        <v>13</v>
      </c>
      <c r="O9" s="12">
        <f t="shared" si="6"/>
        <v>9865353.247215535</v>
      </c>
      <c r="P9" s="12">
        <f t="shared" si="7"/>
        <v>274.2469931112742</v>
      </c>
      <c r="Q9" s="12">
        <f t="shared" si="0"/>
        <v>234.91341368796176</v>
      </c>
      <c r="R9" s="12">
        <f>MEDIAN(H821:H833)</f>
        <v>255.69523812368575</v>
      </c>
      <c r="S9" s="12">
        <f t="shared" si="1"/>
        <v>41995.7</v>
      </c>
      <c r="U9" s="4"/>
      <c r="V9" s="4"/>
      <c r="W9" s="4"/>
    </row>
    <row r="10" spans="1:23" ht="12.75">
      <c r="A10" s="1" t="s">
        <v>26</v>
      </c>
      <c r="B10" s="1">
        <v>1989</v>
      </c>
      <c r="C10" s="1" t="s">
        <v>27</v>
      </c>
      <c r="D10" s="7">
        <v>42.2</v>
      </c>
      <c r="E10" s="2">
        <v>141</v>
      </c>
      <c r="F10" s="3">
        <v>7755.24</v>
      </c>
      <c r="G10" s="12">
        <f>IF(OR(A10="CP-Acier",A10="CP-Fonte acquis",A10="CP-Aluminium"),F10/SUMIF('Table d''actualisation'!A:A,'Dist+Alim'!B10,'Table d''actualisation'!C:C),F10/SUMIF('Table d''actualisation'!A:A,'Dist+Alim'!B10,'Table d''actualisation'!B:B))</f>
        <v>23621.96777385159</v>
      </c>
      <c r="H10" s="13">
        <f t="shared" si="2"/>
        <v>167.53168633937298</v>
      </c>
      <c r="I10" t="str">
        <f t="shared" si="3"/>
        <v>Acier</v>
      </c>
      <c r="J10" s="14">
        <f t="shared" si="4"/>
        <v>-0.5335569598366043</v>
      </c>
      <c r="L10" s="16" t="s">
        <v>29</v>
      </c>
      <c r="M10" s="17">
        <v>42.2</v>
      </c>
      <c r="N10">
        <f>#N/A</f>
        <v>8</v>
      </c>
      <c r="O10" s="12">
        <f>#N/A</f>
        <v>824189.386300951</v>
      </c>
      <c r="P10" s="12">
        <f>#N/A</f>
        <v>201.43961824711047</v>
      </c>
      <c r="Q10" s="12">
        <f t="shared" si="0"/>
        <v>215.6999179013219</v>
      </c>
      <c r="R10" s="12">
        <f>MEDIAN(H4:H11)</f>
        <v>207.31623818709676</v>
      </c>
      <c r="S10" s="12">
        <f t="shared" si="1"/>
        <v>3821</v>
      </c>
      <c r="U10" s="4"/>
      <c r="V10" s="4"/>
      <c r="W10" s="4"/>
    </row>
    <row r="11" spans="1:23" ht="12.75">
      <c r="A11" s="1" t="s">
        <v>26</v>
      </c>
      <c r="B11" s="1">
        <v>1995</v>
      </c>
      <c r="C11" s="1" t="s">
        <v>27</v>
      </c>
      <c r="D11" s="7">
        <v>42.2</v>
      </c>
      <c r="E11" s="2">
        <v>267</v>
      </c>
      <c r="F11" s="3">
        <v>31679.07</v>
      </c>
      <c r="G11" s="12">
        <f>IF(OR(A11="CP-Acier",A11="CP-Fonte acquis",A11="CP-Aluminium"),F11/SUMIF('Table d''actualisation'!A:A,'Dist+Alim'!B11,'Table d''actualisation'!C:C),F11/SUMIF('Table d''actualisation'!A:A,'Dist+Alim'!B11,'Table d''actualisation'!B:B))</f>
        <v>78923.00098265895</v>
      </c>
      <c r="H11" s="13">
        <f t="shared" si="2"/>
        <v>295.5917639799961</v>
      </c>
      <c r="I11" t="str">
        <f t="shared" si="3"/>
        <v>Acier</v>
      </c>
      <c r="J11" s="14">
        <f t="shared" si="4"/>
        <v>1.4815274719797362</v>
      </c>
      <c r="L11" s="16" t="s">
        <v>29</v>
      </c>
      <c r="M11" s="17">
        <v>60.3</v>
      </c>
      <c r="N11">
        <f>#N/A</f>
        <v>69</v>
      </c>
      <c r="O11" s="12">
        <f>#N/A</f>
        <v>99686856.48586586</v>
      </c>
      <c r="P11" s="12">
        <f>#N/A</f>
        <v>395.4104466294327</v>
      </c>
      <c r="Q11" s="12">
        <f t="shared" si="0"/>
        <v>203.5540514426926</v>
      </c>
      <c r="R11" s="12">
        <f>MEDIAN(H12:H80)</f>
        <v>415.0601719197707</v>
      </c>
      <c r="S11" s="12">
        <f t="shared" si="1"/>
        <v>489731.6254790001</v>
      </c>
      <c r="T11">
        <f>T5*2</f>
        <v>358</v>
      </c>
      <c r="U11" s="4">
        <f>(P11-$T11)/P11</f>
        <v>0.094611679960223</v>
      </c>
      <c r="V11" s="4">
        <f>(Q11-$T11)/Q11</f>
        <v>-0.7587466201859863</v>
      </c>
      <c r="W11" s="4">
        <f>(R11-$T11)/R11</f>
        <v>0.13747445739216865</v>
      </c>
    </row>
    <row r="12" spans="1:23" ht="12.75">
      <c r="A12" s="1" t="s">
        <v>26</v>
      </c>
      <c r="B12" s="1">
        <v>1979</v>
      </c>
      <c r="C12" s="1" t="s">
        <v>30</v>
      </c>
      <c r="D12" s="7">
        <v>60.3</v>
      </c>
      <c r="E12" s="2">
        <v>392370.80932400003</v>
      </c>
      <c r="F12" s="3">
        <v>11325756.818683492</v>
      </c>
      <c r="G12" s="12">
        <f>IF(OR(A12="CP-Acier",A12="CP-Fonte acquis",A12="CP-Aluminium"),F12/SUMIF('Table d''actualisation'!A:A,'Dist+Alim'!B12,'Table d''actualisation'!C:C),F12/SUMIF('Table d''actualisation'!A:A,'Dist+Alim'!B12,'Table d''actualisation'!B:B))</f>
        <v>56432383.686157055</v>
      </c>
      <c r="H12" s="13">
        <f t="shared" si="2"/>
        <v>143.824113173409</v>
      </c>
      <c r="I12" t="str">
        <f t="shared" si="3"/>
        <v>Acier</v>
      </c>
      <c r="J12" s="14">
        <f>(H12-AVERAGE($H$12:$H$80))/STDEV($H$12:$H$80)</f>
        <v>-1.1254262815863583</v>
      </c>
      <c r="L12" s="16" t="s">
        <v>29</v>
      </c>
      <c r="M12" s="17">
        <v>88.9</v>
      </c>
      <c r="N12">
        <f t="shared" si="5"/>
        <v>14</v>
      </c>
      <c r="O12" s="12">
        <f t="shared" si="6"/>
        <v>11987775.790265104</v>
      </c>
      <c r="P12" s="12">
        <f t="shared" si="7"/>
        <v>377.3739863799357</v>
      </c>
      <c r="Q12" s="12">
        <f t="shared" si="0"/>
        <v>321.41866013302695</v>
      </c>
      <c r="R12" s="12">
        <f>MEDIAN(H81:H94)</f>
        <v>309.0023902122255</v>
      </c>
      <c r="S12" s="12">
        <f t="shared" si="1"/>
        <v>37296.452500000065</v>
      </c>
      <c r="U12" s="4"/>
      <c r="V12" s="4"/>
      <c r="W12" s="4"/>
    </row>
    <row r="13" spans="1:23" ht="12.75">
      <c r="A13" s="1" t="s">
        <v>26</v>
      </c>
      <c r="B13" s="1">
        <v>1979</v>
      </c>
      <c r="C13" s="1" t="s">
        <v>27</v>
      </c>
      <c r="D13" s="7">
        <v>60.3</v>
      </c>
      <c r="E13" s="2">
        <v>12470</v>
      </c>
      <c r="F13" s="3">
        <v>305803.17</v>
      </c>
      <c r="G13" s="12">
        <f>IF(OR(A13="CP-Acier",A13="CP-Fonte acquis",A13="CP-Aluminium"),F13/SUMIF('Table d''actualisation'!A:A,'Dist+Alim'!B13,'Table d''actualisation'!C:C),F13/SUMIF('Table d''actualisation'!A:A,'Dist+Alim'!B13,'Table d''actualisation'!B:B))</f>
        <v>1523712.9048554914</v>
      </c>
      <c r="H13" s="13">
        <f t="shared" si="2"/>
        <v>122.19028908223667</v>
      </c>
      <c r="I13" t="str">
        <f t="shared" si="3"/>
        <v>Acier</v>
      </c>
      <c r="J13" s="14">
        <f aca="true" t="shared" si="9" ref="J13:J76">(H13-AVERAGE($H$12:$H$80))/STDEV($H$12:$H$80)</f>
        <v>-1.2222013085481358</v>
      </c>
      <c r="L13" s="16" t="s">
        <v>29</v>
      </c>
      <c r="M13" s="17">
        <v>114.3</v>
      </c>
      <c r="N13">
        <f t="shared" si="5"/>
        <v>94</v>
      </c>
      <c r="O13" s="12">
        <f t="shared" si="6"/>
        <v>240247880.56656298</v>
      </c>
      <c r="P13" s="12">
        <f t="shared" si="7"/>
        <v>502.07643449748787</v>
      </c>
      <c r="Q13" s="12">
        <f t="shared" si="0"/>
        <v>370.2681041889305</v>
      </c>
      <c r="R13" s="12">
        <f>MEDIAN(H95:H188)</f>
        <v>455.37388739435653</v>
      </c>
      <c r="S13" s="12">
        <f t="shared" si="1"/>
        <v>648848.43671</v>
      </c>
      <c r="T13">
        <f>T7*2</f>
        <v>404</v>
      </c>
      <c r="U13" s="4">
        <f aca="true" t="shared" si="10" ref="U13:W14">(P13-$T13)/P13</f>
        <v>0.19534164075167043</v>
      </c>
      <c r="V13" s="4">
        <f t="shared" si="10"/>
        <v>-0.09110127345416084</v>
      </c>
      <c r="W13" s="4">
        <f t="shared" si="10"/>
        <v>0.1128169375023176</v>
      </c>
    </row>
    <row r="14" spans="1:23" ht="12.75">
      <c r="A14" s="1" t="s">
        <v>26</v>
      </c>
      <c r="B14" s="1">
        <v>1980</v>
      </c>
      <c r="C14" s="1" t="s">
        <v>30</v>
      </c>
      <c r="D14" s="7">
        <v>60.3</v>
      </c>
      <c r="E14" s="2">
        <v>12972.938858</v>
      </c>
      <c r="F14" s="3">
        <v>1676590.1816324436</v>
      </c>
      <c r="G14" s="12">
        <f>IF(OR(A14="CP-Acier",A14="CP-Fonte acquis",A14="CP-Aluminium"),F14/SUMIF('Table d''actualisation'!A:A,'Dist+Alim'!B14,'Table d''actualisation'!C:C),F14/SUMIF('Table d''actualisation'!A:A,'Dist+Alim'!B14,'Table d''actualisation'!B:B))</f>
        <v>7770003.960038529</v>
      </c>
      <c r="H14" s="13">
        <f t="shared" si="2"/>
        <v>598.9393802813627</v>
      </c>
      <c r="I14" t="str">
        <f t="shared" si="3"/>
        <v>Acier</v>
      </c>
      <c r="J14" s="14">
        <f t="shared" si="9"/>
        <v>0.9104501339504053</v>
      </c>
      <c r="L14" s="16" t="s">
        <v>29</v>
      </c>
      <c r="M14" s="17">
        <v>168.3</v>
      </c>
      <c r="N14">
        <f t="shared" si="5"/>
        <v>75</v>
      </c>
      <c r="O14" s="12">
        <f t="shared" si="6"/>
        <v>346806960.25966245</v>
      </c>
      <c r="P14" s="12">
        <f t="shared" si="7"/>
        <v>500.3909562612136</v>
      </c>
      <c r="Q14" s="12">
        <f t="shared" si="0"/>
        <v>412.0570085079663</v>
      </c>
      <c r="R14" s="12">
        <f>MEDIAN(H189:H263)</f>
        <v>474.66100794082456</v>
      </c>
      <c r="S14" s="12">
        <f t="shared" si="1"/>
        <v>841648.007676</v>
      </c>
      <c r="T14">
        <f>T8*2</f>
        <v>454</v>
      </c>
      <c r="U14" s="4">
        <f t="shared" si="10"/>
        <v>0.09270942186452434</v>
      </c>
      <c r="V14" s="4">
        <f t="shared" si="10"/>
        <v>-0.10178929280661124</v>
      </c>
      <c r="W14" s="4">
        <f t="shared" si="10"/>
        <v>0.04352792328667609</v>
      </c>
    </row>
    <row r="15" spans="1:19" ht="12.75">
      <c r="A15" s="1" t="s">
        <v>26</v>
      </c>
      <c r="B15" s="1">
        <v>1980</v>
      </c>
      <c r="C15" s="1" t="s">
        <v>27</v>
      </c>
      <c r="D15" s="7">
        <v>60.3</v>
      </c>
      <c r="E15" s="2">
        <v>2829.31</v>
      </c>
      <c r="F15" s="3">
        <v>140800.2295004871</v>
      </c>
      <c r="G15" s="12">
        <f>IF(OR(A15="CP-Acier",A15="CP-Fonte acquis",A15="CP-Aluminium"),F15/SUMIF('Table d''actualisation'!A:A,'Dist+Alim'!B15,'Table d''actualisation'!C:C),F15/SUMIF('Table d''actualisation'!A:A,'Dist+Alim'!B15,'Table d''actualisation'!B:B))</f>
        <v>652525.7947818273</v>
      </c>
      <c r="H15" s="13">
        <f t="shared" si="2"/>
        <v>230.63071730627865</v>
      </c>
      <c r="I15" t="str">
        <f t="shared" si="3"/>
        <v>Acier</v>
      </c>
      <c r="J15" s="14">
        <f t="shared" si="9"/>
        <v>-0.7371125271610962</v>
      </c>
      <c r="L15" s="16" t="s">
        <v>29</v>
      </c>
      <c r="M15" s="17">
        <v>219.1</v>
      </c>
      <c r="N15">
        <f t="shared" si="5"/>
        <v>62</v>
      </c>
      <c r="O15" s="12">
        <f t="shared" si="6"/>
        <v>267909830.26405126</v>
      </c>
      <c r="P15" s="12">
        <f t="shared" si="7"/>
        <v>654.3491759432117</v>
      </c>
      <c r="Q15" s="12">
        <f t="shared" si="0"/>
        <v>546.600004441872</v>
      </c>
      <c r="R15" s="12">
        <f>MEDIAN(H264:H325)</f>
        <v>592.1941705674153</v>
      </c>
      <c r="S15" s="12">
        <f t="shared" si="1"/>
        <v>490138.72683299996</v>
      </c>
    </row>
    <row r="16" spans="1:19" ht="12.75">
      <c r="A16" s="1" t="s">
        <v>26</v>
      </c>
      <c r="B16" s="1">
        <v>1981</v>
      </c>
      <c r="C16" s="1" t="s">
        <v>30</v>
      </c>
      <c r="D16" s="7">
        <v>60.3</v>
      </c>
      <c r="E16" s="2">
        <v>8544.833180000001</v>
      </c>
      <c r="F16" s="3">
        <v>1302683.2598204277</v>
      </c>
      <c r="G16" s="12">
        <f>IF(OR(A16="CP-Acier",A16="CP-Fonte acquis",A16="CP-Aluminium"),F16/SUMIF('Table d''actualisation'!A:A,'Dist+Alim'!B16,'Table d''actualisation'!C:C),F16/SUMIF('Table d''actualisation'!A:A,'Dist+Alim'!B16,'Table d''actualisation'!B:B))</f>
        <v>5477624.243732725</v>
      </c>
      <c r="H16" s="13">
        <f t="shared" si="2"/>
        <v>641.0451940189573</v>
      </c>
      <c r="I16" t="str">
        <f t="shared" si="3"/>
        <v>Acier</v>
      </c>
      <c r="J16" s="14">
        <f t="shared" si="9"/>
        <v>1.0988029301333984</v>
      </c>
      <c r="L16" s="16" t="s">
        <v>29</v>
      </c>
      <c r="M16" s="17">
        <v>323.9</v>
      </c>
      <c r="N16">
        <f t="shared" si="5"/>
        <v>14</v>
      </c>
      <c r="O16" s="12">
        <f t="shared" si="6"/>
        <v>98659187.95200846</v>
      </c>
      <c r="P16" s="12">
        <f t="shared" si="7"/>
        <v>759.6715045421115</v>
      </c>
      <c r="Q16" s="12">
        <f t="shared" si="0"/>
        <v>508.0388116726029</v>
      </c>
      <c r="R16" s="12">
        <f>MEDIAN(H326:H339)</f>
        <v>812.2952261532823</v>
      </c>
      <c r="S16" s="12">
        <f t="shared" si="1"/>
        <v>194196.163138</v>
      </c>
    </row>
    <row r="17" spans="1:19" ht="12.75">
      <c r="A17" s="1" t="s">
        <v>26</v>
      </c>
      <c r="B17" s="1">
        <v>1981</v>
      </c>
      <c r="C17" s="1" t="s">
        <v>27</v>
      </c>
      <c r="D17" s="7">
        <v>60.3</v>
      </c>
      <c r="E17" s="2">
        <v>195</v>
      </c>
      <c r="F17" s="3">
        <v>26229.71</v>
      </c>
      <c r="G17" s="12">
        <f>IF(OR(A17="CP-Acier",A17="CP-Fonte acquis",A17="CP-Aluminium"),F17/SUMIF('Table d''actualisation'!A:A,'Dist+Alim'!B17,'Table d''actualisation'!C:C),F17/SUMIF('Table d''actualisation'!A:A,'Dist+Alim'!B17,'Table d''actualisation'!B:B))</f>
        <v>110292.73180487804</v>
      </c>
      <c r="H17" s="13">
        <f t="shared" si="2"/>
        <v>565.6037528455284</v>
      </c>
      <c r="I17" t="str">
        <f t="shared" si="3"/>
        <v>Acier</v>
      </c>
      <c r="J17" s="14">
        <f t="shared" si="9"/>
        <v>0.7613291911945188</v>
      </c>
      <c r="L17" s="16" t="s">
        <v>29</v>
      </c>
      <c r="M17" s="18">
        <v>406.4</v>
      </c>
      <c r="N17">
        <f t="shared" si="5"/>
        <v>11</v>
      </c>
      <c r="O17" s="12">
        <f t="shared" si="6"/>
        <v>172281864.66309345</v>
      </c>
      <c r="P17" s="12">
        <f t="shared" si="7"/>
        <v>963.9682763812823</v>
      </c>
      <c r="Q17" s="12">
        <f t="shared" si="0"/>
        <v>644.036361172796</v>
      </c>
      <c r="R17" s="12">
        <f>MEDIAN(H340:H350)</f>
        <v>1113.836770872006</v>
      </c>
      <c r="S17" s="12">
        <f t="shared" si="1"/>
        <v>267503.31976499996</v>
      </c>
    </row>
    <row r="18" spans="1:19" ht="12.75">
      <c r="A18" s="1" t="s">
        <v>26</v>
      </c>
      <c r="B18" s="1">
        <v>1982</v>
      </c>
      <c r="C18" s="1" t="s">
        <v>27</v>
      </c>
      <c r="D18" s="7">
        <v>60.3</v>
      </c>
      <c r="E18" s="2">
        <v>1157.65</v>
      </c>
      <c r="F18" s="3">
        <v>41350.124191677176</v>
      </c>
      <c r="G18" s="12">
        <f>IF(OR(A18="CP-Acier",A18="CP-Fonte acquis",A18="CP-Aluminium"),F18/SUMIF('Table d''actualisation'!A:A,'Dist+Alim'!B18,'Table d''actualisation'!C:C),F18/SUMIF('Table d''actualisation'!A:A,'Dist+Alim'!B18,'Table d''actualisation'!B:B))</f>
        <v>159837.6997902499</v>
      </c>
      <c r="H18" s="13">
        <f t="shared" si="2"/>
        <v>138.07083297218495</v>
      </c>
      <c r="I18" t="str">
        <f t="shared" si="3"/>
        <v>Acier</v>
      </c>
      <c r="J18" s="14">
        <f t="shared" si="9"/>
        <v>-1.1511625473637672</v>
      </c>
      <c r="L18" s="16" t="s">
        <v>29</v>
      </c>
      <c r="M18" s="17">
        <v>508</v>
      </c>
      <c r="N18">
        <f t="shared" si="5"/>
        <v>3</v>
      </c>
      <c r="O18" s="12">
        <f t="shared" si="6"/>
        <v>32682621.928806428</v>
      </c>
      <c r="P18" s="12">
        <f t="shared" si="7"/>
        <v>980.8756972503626</v>
      </c>
      <c r="Q18" s="12">
        <f t="shared" si="0"/>
        <v>548.4563221604632</v>
      </c>
      <c r="R18" s="12">
        <f>MEDIAN(H351:H353)</f>
        <v>512.0991744987691</v>
      </c>
      <c r="S18" s="12">
        <f t="shared" si="1"/>
        <v>59590.2</v>
      </c>
    </row>
    <row r="19" spans="1:19" ht="12.75">
      <c r="A19" s="1" t="s">
        <v>26</v>
      </c>
      <c r="B19" s="1">
        <v>1982</v>
      </c>
      <c r="C19" s="1" t="s">
        <v>27</v>
      </c>
      <c r="D19" s="7">
        <v>60.3</v>
      </c>
      <c r="E19" s="2">
        <v>140.13</v>
      </c>
      <c r="F19" s="3">
        <v>7467.593684210527</v>
      </c>
      <c r="G19" s="12">
        <f>IF(OR(A19="CP-Acier",A19="CP-Fonte acquis",A19="CP-Aluminium"),F19/SUMIF('Table d''actualisation'!A:A,'Dist+Alim'!B19,'Table d''actualisation'!C:C),F19/SUMIF('Table d''actualisation'!A:A,'Dist+Alim'!B19,'Table d''actualisation'!B:B))</f>
        <v>28865.76572102903</v>
      </c>
      <c r="H19" s="13">
        <f t="shared" si="2"/>
        <v>205.99276187132685</v>
      </c>
      <c r="I19" t="str">
        <f t="shared" si="3"/>
        <v>Acier</v>
      </c>
      <c r="J19" s="14">
        <f t="shared" si="9"/>
        <v>-0.847325996192374</v>
      </c>
      <c r="L19" s="16" t="s">
        <v>29</v>
      </c>
      <c r="M19" s="18">
        <v>610</v>
      </c>
      <c r="N19">
        <f t="shared" si="5"/>
        <v>2</v>
      </c>
      <c r="O19" s="12">
        <f t="shared" si="6"/>
        <v>1842271.3635013148</v>
      </c>
      <c r="P19" s="12">
        <f t="shared" si="7"/>
        <v>569.9546340951064</v>
      </c>
      <c r="Q19" s="12">
        <f t="shared" si="0"/>
        <v>117.57712954308133</v>
      </c>
      <c r="R19" s="12">
        <f>MEDIAN(H354:H355)</f>
        <v>569.9546340951065</v>
      </c>
      <c r="S19" s="12">
        <f t="shared" si="1"/>
        <v>15668.619999999999</v>
      </c>
    </row>
    <row r="20" spans="1:19" ht="12.75">
      <c r="A20" s="1" t="s">
        <v>26</v>
      </c>
      <c r="B20" s="1">
        <v>1982</v>
      </c>
      <c r="C20" s="1" t="s">
        <v>31</v>
      </c>
      <c r="D20" s="7">
        <v>60.3</v>
      </c>
      <c r="E20" s="2">
        <v>9326</v>
      </c>
      <c r="F20" s="3">
        <v>1333211.87</v>
      </c>
      <c r="G20" s="12">
        <f>IF(OR(A20="CP-Acier",A20="CP-Fonte acquis",A20="CP-Aluminium"),F20/SUMIF('Table d''actualisation'!A:A,'Dist+Alim'!B20,'Table d''actualisation'!C:C),F20/SUMIF('Table d''actualisation'!A:A,'Dist+Alim'!B20,'Table d''actualisation'!B:B))</f>
        <v>5153491.623049327</v>
      </c>
      <c r="H20" s="13">
        <f t="shared" si="2"/>
        <v>552.59399775352</v>
      </c>
      <c r="I20" t="str">
        <f t="shared" si="3"/>
        <v>Acier</v>
      </c>
      <c r="J20" s="14">
        <f t="shared" si="9"/>
        <v>0.7031323881471561</v>
      </c>
      <c r="L20" s="16" t="s">
        <v>32</v>
      </c>
      <c r="M20" s="17"/>
      <c r="N20">
        <f>SUM(N4:N19)</f>
        <v>830</v>
      </c>
      <c r="O20" s="12">
        <f>SUM(O4:O19)</f>
        <v>2208660778.2434273</v>
      </c>
      <c r="P20" s="12">
        <f>AVERAGE(H:H)</f>
        <v>340.296687235545</v>
      </c>
      <c r="Q20" s="12">
        <f t="shared" si="0"/>
        <v>280.5636904121322</v>
      </c>
      <c r="R20" s="12">
        <f>MEDIAN(H4:H833)</f>
        <v>234.41953832922667</v>
      </c>
      <c r="S20" s="12">
        <f>SUM(S4:S19)</f>
        <v>7872225.999733</v>
      </c>
    </row>
    <row r="21" spans="1:13" ht="12.75">
      <c r="A21" s="1" t="s">
        <v>26</v>
      </c>
      <c r="B21" s="1">
        <v>1983</v>
      </c>
      <c r="C21" s="1" t="s">
        <v>30</v>
      </c>
      <c r="D21" s="7">
        <v>60.3</v>
      </c>
      <c r="E21" s="2">
        <v>433.19</v>
      </c>
      <c r="F21" s="3">
        <v>53740.03375</v>
      </c>
      <c r="G21" s="12">
        <f>IF(OR(A21="CP-Acier",A21="CP-Fonte acquis",A21="CP-Aluminium"),F21/SUMIF('Table d''actualisation'!A:A,'Dist+Alim'!B21,'Table d''actualisation'!C:C),F21/SUMIF('Table d''actualisation'!A:A,'Dist+Alim'!B21,'Table d''actualisation'!B:B))</f>
        <v>199672.02195043105</v>
      </c>
      <c r="H21" s="13">
        <f t="shared" si="2"/>
        <v>460.93405191816765</v>
      </c>
      <c r="I21" t="str">
        <f t="shared" si="3"/>
        <v>Acier</v>
      </c>
      <c r="J21" s="14">
        <f t="shared" si="9"/>
        <v>0.2931080812031588</v>
      </c>
      <c r="L21" s="19"/>
      <c r="M21" s="19"/>
    </row>
    <row r="22" spans="1:10" ht="12.75">
      <c r="A22" s="1" t="s">
        <v>26</v>
      </c>
      <c r="B22" s="1">
        <v>1983</v>
      </c>
      <c r="C22" s="1" t="s">
        <v>27</v>
      </c>
      <c r="D22" s="7">
        <v>60.3</v>
      </c>
      <c r="E22" s="2">
        <v>600</v>
      </c>
      <c r="F22" s="3">
        <v>35679.21</v>
      </c>
      <c r="G22" s="12">
        <f>IF(OR(A22="CP-Acier",A22="CP-Fonte acquis",A22="CP-Aluminium"),F22/SUMIF('Table d''actualisation'!A:A,'Dist+Alim'!B22,'Table d''actualisation'!C:C),F22/SUMIF('Table d''actualisation'!A:A,'Dist+Alim'!B22,'Table d''actualisation'!B:B))</f>
        <v>132566.71991379312</v>
      </c>
      <c r="H22" s="13">
        <f t="shared" si="2"/>
        <v>220.9445331896552</v>
      </c>
      <c r="I22" t="str">
        <f t="shared" si="3"/>
        <v>Acier</v>
      </c>
      <c r="J22" s="14">
        <f t="shared" si="9"/>
        <v>-0.780441932313534</v>
      </c>
    </row>
    <row r="23" spans="1:10" ht="12.75">
      <c r="A23" s="1" t="s">
        <v>26</v>
      </c>
      <c r="B23" s="1">
        <v>1983</v>
      </c>
      <c r="C23" s="1" t="s">
        <v>31</v>
      </c>
      <c r="D23" s="7">
        <v>60.3</v>
      </c>
      <c r="E23" s="2">
        <v>3490</v>
      </c>
      <c r="F23" s="3">
        <v>466601.3</v>
      </c>
      <c r="G23" s="12">
        <f>IF(OR(A23="CP-Acier",A23="CP-Fonte acquis",A23="CP-Aluminium"),F23/SUMIF('Table d''actualisation'!A:A,'Dist+Alim'!B23,'Table d''actualisation'!C:C),F23/SUMIF('Table d''actualisation'!A:A,'Dist+Alim'!B23,'Table d''actualisation'!B:B))</f>
        <v>1733665.175</v>
      </c>
      <c r="H23" s="13">
        <f t="shared" si="2"/>
        <v>496.75219914040116</v>
      </c>
      <c r="I23" t="str">
        <f t="shared" si="3"/>
        <v>Acier</v>
      </c>
      <c r="J23" s="14">
        <f t="shared" si="9"/>
        <v>0.45333413040021164</v>
      </c>
    </row>
    <row r="24" spans="1:10" ht="12.75">
      <c r="A24" s="1" t="s">
        <v>26</v>
      </c>
      <c r="B24" s="1">
        <v>1983</v>
      </c>
      <c r="C24" s="1" t="s">
        <v>33</v>
      </c>
      <c r="D24" s="7">
        <v>60.3</v>
      </c>
      <c r="E24" s="2">
        <v>1512</v>
      </c>
      <c r="F24" s="3">
        <v>231382.69</v>
      </c>
      <c r="G24" s="12">
        <f>IF(OR(A24="CP-Acier",A24="CP-Fonte acquis",A24="CP-Aluminium"),F24/SUMIF('Table d''actualisation'!A:A,'Dist+Alim'!B24,'Table d''actualisation'!C:C),F24/SUMIF('Table d''actualisation'!A:A,'Dist+Alim'!B24,'Table d''actualisation'!B:B))</f>
        <v>859706.3740517242</v>
      </c>
      <c r="H24" s="13">
        <f t="shared" si="2"/>
        <v>568.5888717273308</v>
      </c>
      <c r="I24" t="str">
        <f t="shared" si="3"/>
        <v>Acier</v>
      </c>
      <c r="J24" s="14">
        <f t="shared" si="9"/>
        <v>0.7746825844297173</v>
      </c>
    </row>
    <row r="25" spans="1:10" ht="12.75">
      <c r="A25" s="1" t="s">
        <v>26</v>
      </c>
      <c r="B25" s="1">
        <v>1984</v>
      </c>
      <c r="C25" s="1" t="s">
        <v>30</v>
      </c>
      <c r="D25" s="7">
        <v>60.3</v>
      </c>
      <c r="E25" s="2">
        <v>414.9</v>
      </c>
      <c r="F25" s="3">
        <v>37528.14615062762</v>
      </c>
      <c r="G25" s="12">
        <f>IF(OR(A25="CP-Acier",A25="CP-Fonte acquis",A25="CP-Aluminium"),F25/SUMIF('Table d''actualisation'!A:A,'Dist+Alim'!B25,'Table d''actualisation'!C:C),F25/SUMIF('Table d''actualisation'!A:A,'Dist+Alim'!B25,'Table d''actualisation'!B:B))</f>
        <v>133124.5349046955</v>
      </c>
      <c r="H25" s="13">
        <f t="shared" si="2"/>
        <v>320.8593273191022</v>
      </c>
      <c r="I25" t="str">
        <f t="shared" si="3"/>
        <v>Acier</v>
      </c>
      <c r="J25" s="14">
        <f t="shared" si="9"/>
        <v>-0.333491043972752</v>
      </c>
    </row>
    <row r="26" spans="1:10" ht="12.75">
      <c r="A26" s="1" t="s">
        <v>26</v>
      </c>
      <c r="B26" s="1">
        <v>1984</v>
      </c>
      <c r="C26" s="1" t="s">
        <v>30</v>
      </c>
      <c r="D26" s="7">
        <v>60.3</v>
      </c>
      <c r="E26" s="2">
        <v>2174.284364</v>
      </c>
      <c r="F26" s="3">
        <v>454547.79925207753</v>
      </c>
      <c r="G26" s="12">
        <f>IF(OR(A26="CP-Acier",A26="CP-Fonte acquis",A26="CP-Aluminium"),F26/SUMIF('Table d''actualisation'!A:A,'Dist+Alim'!B26,'Table d''actualisation'!C:C),F26/SUMIF('Table d''actualisation'!A:A,'Dist+Alim'!B26,'Table d''actualisation'!B:B))</f>
        <v>1612428.818746053</v>
      </c>
      <c r="H26" s="13">
        <f t="shared" si="2"/>
        <v>741.5905874334167</v>
      </c>
      <c r="I26" t="str">
        <f t="shared" si="3"/>
        <v>Acier</v>
      </c>
      <c r="J26" s="14">
        <f t="shared" si="9"/>
        <v>1.5485746911295168</v>
      </c>
    </row>
    <row r="27" spans="1:10" ht="12.75">
      <c r="A27" s="1" t="s">
        <v>26</v>
      </c>
      <c r="B27" s="1">
        <v>1984</v>
      </c>
      <c r="C27" s="1" t="s">
        <v>27</v>
      </c>
      <c r="D27" s="7">
        <v>60.3</v>
      </c>
      <c r="E27" s="2">
        <v>3588</v>
      </c>
      <c r="F27" s="3">
        <v>199928.56</v>
      </c>
      <c r="G27" s="12">
        <f>IF(OR(A27="CP-Acier",A27="CP-Fonte acquis",A27="CP-Aluminium"),F27/SUMIF('Table d''actualisation'!A:A,'Dist+Alim'!B27,'Table d''actualisation'!C:C),F27/SUMIF('Table d''actualisation'!A:A,'Dist+Alim'!B27,'Table d''actualisation'!B:B))</f>
        <v>709211.599670782</v>
      </c>
      <c r="H27" s="13">
        <f t="shared" si="2"/>
        <v>197.66209578338405</v>
      </c>
      <c r="I27" t="str">
        <f t="shared" si="3"/>
        <v>Acier</v>
      </c>
      <c r="J27" s="14">
        <f t="shared" si="9"/>
        <v>-0.8845917348742005</v>
      </c>
    </row>
    <row r="28" spans="1:10" ht="12.75">
      <c r="A28" s="1" t="s">
        <v>26</v>
      </c>
      <c r="B28" s="1">
        <v>1984</v>
      </c>
      <c r="C28" s="1" t="s">
        <v>27</v>
      </c>
      <c r="D28" s="7">
        <v>60.3</v>
      </c>
      <c r="E28" s="2">
        <v>254</v>
      </c>
      <c r="F28" s="3">
        <v>17546.09</v>
      </c>
      <c r="G28" s="12">
        <f>IF(OR(A28="CP-Acier",A28="CP-Fonte acquis",A28="CP-Aluminium"),F28/SUMIF('Table d''actualisation'!A:A,'Dist+Alim'!B28,'Table d''actualisation'!C:C),F28/SUMIF('Table d''actualisation'!A:A,'Dist+Alim'!B28,'Table d''actualisation'!B:B))</f>
        <v>62241.685514403296</v>
      </c>
      <c r="H28" s="13">
        <f t="shared" si="2"/>
        <v>245.0460059622177</v>
      </c>
      <c r="I28" t="str">
        <f t="shared" si="3"/>
        <v>Acier</v>
      </c>
      <c r="J28" s="14">
        <f t="shared" si="9"/>
        <v>-0.6726283221282212</v>
      </c>
    </row>
    <row r="29" spans="1:10" ht="12.75">
      <c r="A29" s="1" t="s">
        <v>26</v>
      </c>
      <c r="B29" s="1">
        <v>1984</v>
      </c>
      <c r="C29" s="1" t="s">
        <v>31</v>
      </c>
      <c r="D29" s="7">
        <v>60.3</v>
      </c>
      <c r="E29" s="2">
        <v>4907</v>
      </c>
      <c r="F29" s="3">
        <v>856025.49</v>
      </c>
      <c r="G29" s="12">
        <f>IF(OR(A29="CP-Acier",A29="CP-Fonte acquis",A29="CP-Aluminium"),F29/SUMIF('Table d''actualisation'!A:A,'Dist+Alim'!B29,'Table d''actualisation'!C:C),F29/SUMIF('Table d''actualisation'!A:A,'Dist+Alim'!B29,'Table d''actualisation'!B:B))</f>
        <v>3036600.709382716</v>
      </c>
      <c r="H29" s="13">
        <f t="shared" si="2"/>
        <v>618.8303870761598</v>
      </c>
      <c r="I29" t="str">
        <f t="shared" si="3"/>
        <v>Acier</v>
      </c>
      <c r="J29" s="14">
        <f t="shared" si="9"/>
        <v>0.9994289807206751</v>
      </c>
    </row>
    <row r="30" spans="1:10" ht="12.75">
      <c r="A30" s="1" t="s">
        <v>26</v>
      </c>
      <c r="B30" s="1">
        <v>1984</v>
      </c>
      <c r="C30" s="1" t="s">
        <v>33</v>
      </c>
      <c r="D30" s="7">
        <v>60.3</v>
      </c>
      <c r="E30" s="2">
        <v>2387</v>
      </c>
      <c r="F30" s="3">
        <v>411039.62</v>
      </c>
      <c r="G30" s="12">
        <f>IF(OR(A30="CP-Acier",A30="CP-Fonte acquis",A30="CP-Aluminium"),F30/SUMIF('Table d''actualisation'!A:A,'Dist+Alim'!B30,'Table d''actualisation'!C:C),F30/SUMIF('Table d''actualisation'!A:A,'Dist+Alim'!B30,'Table d''actualisation'!B:B))</f>
        <v>1458091.162304527</v>
      </c>
      <c r="H30" s="13">
        <f t="shared" si="2"/>
        <v>610.8467374547662</v>
      </c>
      <c r="I30" t="str">
        <f t="shared" si="3"/>
        <v>Acier</v>
      </c>
      <c r="J30" s="14">
        <f t="shared" si="9"/>
        <v>0.9637155578830077</v>
      </c>
    </row>
    <row r="31" spans="1:10" ht="12.75">
      <c r="A31" s="1" t="s">
        <v>26</v>
      </c>
      <c r="B31" s="1">
        <v>1984</v>
      </c>
      <c r="C31" s="1" t="s">
        <v>34</v>
      </c>
      <c r="D31" s="7">
        <v>60.3</v>
      </c>
      <c r="E31" s="2">
        <v>10597.81</v>
      </c>
      <c r="F31" s="3">
        <v>1718364.55</v>
      </c>
      <c r="G31" s="12">
        <f>IF(OR(A31="CP-Acier",A31="CP-Fonte acquis",A31="CP-Aluminium"),F31/SUMIF('Table d''actualisation'!A:A,'Dist+Alim'!B31,'Table d''actualisation'!C:C),F31/SUMIF('Table d''actualisation'!A:A,'Dist+Alim'!B31,'Table d''actualisation'!B:B))</f>
        <v>6095597.704115227</v>
      </c>
      <c r="H31" s="13">
        <f t="shared" si="2"/>
        <v>575.1752205517204</v>
      </c>
      <c r="I31" t="str">
        <f t="shared" si="3"/>
        <v>Acier</v>
      </c>
      <c r="J31" s="14">
        <f t="shared" si="9"/>
        <v>0.8041454330862365</v>
      </c>
    </row>
    <row r="32" spans="1:10" ht="12.75">
      <c r="A32" s="1" t="s">
        <v>26</v>
      </c>
      <c r="B32" s="1">
        <v>1985</v>
      </c>
      <c r="C32" s="1" t="s">
        <v>30</v>
      </c>
      <c r="D32" s="7">
        <v>60.3</v>
      </c>
      <c r="E32" s="2">
        <v>151</v>
      </c>
      <c r="F32" s="3">
        <v>18031.67</v>
      </c>
      <c r="G32" s="12">
        <f>IF(OR(A32="CP-Acier",A32="CP-Fonte acquis",A32="CP-Aluminium"),F32/SUMIF('Table d''actualisation'!A:A,'Dist+Alim'!B32,'Table d''actualisation'!C:C),F32/SUMIF('Table d''actualisation'!A:A,'Dist+Alim'!B32,'Table d''actualisation'!B:B))</f>
        <v>63702.04729508196</v>
      </c>
      <c r="H32" s="13">
        <f t="shared" si="2"/>
        <v>421.8678628813375</v>
      </c>
      <c r="I32" t="str">
        <f t="shared" si="3"/>
        <v>Acier</v>
      </c>
      <c r="J32" s="14">
        <f t="shared" si="9"/>
        <v>0.11835250024806439</v>
      </c>
    </row>
    <row r="33" spans="1:10" ht="12.75">
      <c r="A33" s="1" t="s">
        <v>26</v>
      </c>
      <c r="B33" s="1">
        <v>1985</v>
      </c>
      <c r="C33" s="1" t="s">
        <v>33</v>
      </c>
      <c r="D33" s="7">
        <v>60.3</v>
      </c>
      <c r="E33" s="2">
        <v>2366</v>
      </c>
      <c r="F33" s="3">
        <v>469721.48</v>
      </c>
      <c r="G33" s="12">
        <f>IF(OR(A33="CP-Acier",A33="CP-Fonte acquis",A33="CP-Aluminium"),F33/SUMIF('Table d''actualisation'!A:A,'Dist+Alim'!B33,'Table d''actualisation'!C:C),F33/SUMIF('Table d''actualisation'!A:A,'Dist+Alim'!B33,'Table d''actualisation'!B:B))</f>
        <v>1659425.884262295</v>
      </c>
      <c r="H33" s="13">
        <f t="shared" si="2"/>
        <v>701.3634337541399</v>
      </c>
      <c r="I33" t="str">
        <f t="shared" si="3"/>
        <v>Acier</v>
      </c>
      <c r="J33" s="14">
        <f t="shared" si="9"/>
        <v>1.3686257433382614</v>
      </c>
    </row>
    <row r="34" spans="1:10" ht="12.75">
      <c r="A34" s="1" t="s">
        <v>26</v>
      </c>
      <c r="B34" s="1">
        <v>1986</v>
      </c>
      <c r="C34" s="1" t="s">
        <v>30</v>
      </c>
      <c r="D34" s="7">
        <v>60.3</v>
      </c>
      <c r="E34" s="2">
        <v>1294.6530890000001</v>
      </c>
      <c r="F34" s="3">
        <v>34945.248613948585</v>
      </c>
      <c r="G34" s="12">
        <f>IF(OR(A34="CP-Acier",A34="CP-Fonte acquis",A34="CP-Aluminium"),F34/SUMIF('Table d''actualisation'!A:A,'Dist+Alim'!B34,'Table d''actualisation'!C:C),F34/SUMIF('Table d''actualisation'!A:A,'Dist+Alim'!B34,'Table d''actualisation'!B:B))</f>
        <v>126566.40464379698</v>
      </c>
      <c r="H34" s="13">
        <f t="shared" si="2"/>
        <v>97.76086406402338</v>
      </c>
      <c r="I34" t="str">
        <f t="shared" si="3"/>
        <v>Acier</v>
      </c>
      <c r="J34" s="14">
        <f t="shared" si="9"/>
        <v>-1.3314819542090666</v>
      </c>
    </row>
    <row r="35" spans="1:10" ht="12.75">
      <c r="A35" s="1" t="s">
        <v>26</v>
      </c>
      <c r="B35" s="1">
        <v>1986</v>
      </c>
      <c r="C35" s="1" t="s">
        <v>30</v>
      </c>
      <c r="D35" s="7">
        <v>60.3</v>
      </c>
      <c r="E35" s="2">
        <v>43</v>
      </c>
      <c r="F35" s="3">
        <v>340.98</v>
      </c>
      <c r="G35" s="12">
        <f>IF(OR(A35="CP-Acier",A35="CP-Fonte acquis",A35="CP-Aluminium"),F35/SUMIF('Table d''actualisation'!A:A,'Dist+Alim'!B35,'Table d''actualisation'!C:C),F35/SUMIF('Table d''actualisation'!A:A,'Dist+Alim'!B35,'Table d''actualisation'!B:B))</f>
        <v>1234.9779831932774</v>
      </c>
      <c r="H35" s="13">
        <f t="shared" si="2"/>
        <v>28.72041821379715</v>
      </c>
      <c r="I35" t="str">
        <f t="shared" si="3"/>
        <v>Acier</v>
      </c>
      <c r="J35" s="14">
        <f t="shared" si="9"/>
        <v>-1.64032199009228</v>
      </c>
    </row>
    <row r="36" spans="1:10" ht="12.75">
      <c r="A36" s="1" t="s">
        <v>26</v>
      </c>
      <c r="B36" s="1">
        <v>1987</v>
      </c>
      <c r="C36" s="1" t="s">
        <v>30</v>
      </c>
      <c r="D36" s="7">
        <v>60.3</v>
      </c>
      <c r="E36" s="2">
        <v>102</v>
      </c>
      <c r="F36" s="3">
        <v>8154.34</v>
      </c>
      <c r="G36" s="12">
        <f>IF(OR(A36="CP-Acier",A36="CP-Fonte acquis",A36="CP-Aluminium"),F36/SUMIF('Table d''actualisation'!A:A,'Dist+Alim'!B36,'Table d''actualisation'!C:C),F36/SUMIF('Table d''actualisation'!A:A,'Dist+Alim'!B36,'Table d''actualisation'!B:B))</f>
        <v>28689.963591836735</v>
      </c>
      <c r="H36" s="13">
        <f t="shared" si="2"/>
        <v>281.27415286114444</v>
      </c>
      <c r="I36" t="str">
        <f t="shared" si="3"/>
        <v>Acier</v>
      </c>
      <c r="J36" s="14">
        <f t="shared" si="9"/>
        <v>-0.510568213007269</v>
      </c>
    </row>
    <row r="37" spans="1:10" ht="12.75">
      <c r="A37" s="1" t="s">
        <v>26</v>
      </c>
      <c r="B37" s="1">
        <v>1987</v>
      </c>
      <c r="C37" s="1" t="s">
        <v>27</v>
      </c>
      <c r="D37" s="7">
        <v>60.3</v>
      </c>
      <c r="E37" s="2">
        <v>96</v>
      </c>
      <c r="F37" s="3">
        <v>12595.97</v>
      </c>
      <c r="G37" s="12">
        <f>IF(OR(A37="CP-Acier",A37="CP-Fonte acquis",A37="CP-Aluminium"),F37/SUMIF('Table d''actualisation'!A:A,'Dist+Alim'!B37,'Table d''actualisation'!C:C),F37/SUMIF('Table d''actualisation'!A:A,'Dist+Alim'!B37,'Table d''actualisation'!B:B))</f>
        <v>44317.24955102041</v>
      </c>
      <c r="H37" s="13">
        <f t="shared" si="2"/>
        <v>461.6380161564626</v>
      </c>
      <c r="I37" t="str">
        <f t="shared" si="3"/>
        <v>Acier</v>
      </c>
      <c r="J37" s="14">
        <f t="shared" si="9"/>
        <v>0.2962571388017605</v>
      </c>
    </row>
    <row r="38" spans="1:10" ht="12.75">
      <c r="A38" s="1" t="s">
        <v>26</v>
      </c>
      <c r="B38" s="1">
        <v>1988</v>
      </c>
      <c r="C38" s="1" t="s">
        <v>27</v>
      </c>
      <c r="D38" s="7">
        <v>60.3</v>
      </c>
      <c r="E38" s="2">
        <v>358</v>
      </c>
      <c r="F38" s="3">
        <v>45304.67</v>
      </c>
      <c r="G38" s="12">
        <f>IF(OR(A38="CP-Acier",A38="CP-Fonte acquis",A38="CP-Aluminium"),F38/SUMIF('Table d''actualisation'!A:A,'Dist+Alim'!B38,'Table d''actualisation'!C:C),F38/SUMIF('Table d''actualisation'!A:A,'Dist+Alim'!B38,'Table d''actualisation'!B:B))</f>
        <v>147368.39826415092</v>
      </c>
      <c r="H38" s="13">
        <f t="shared" si="2"/>
        <v>411.643570570254</v>
      </c>
      <c r="I38" t="str">
        <f t="shared" si="3"/>
        <v>Acier</v>
      </c>
      <c r="J38" s="14">
        <f t="shared" si="9"/>
        <v>0.07261596472386422</v>
      </c>
    </row>
    <row r="39" spans="1:10" ht="12.75">
      <c r="A39" s="1" t="s">
        <v>35</v>
      </c>
      <c r="B39" s="1">
        <v>1988</v>
      </c>
      <c r="C39" s="1" t="s">
        <v>30</v>
      </c>
      <c r="D39" s="7">
        <v>60.3</v>
      </c>
      <c r="E39" s="2">
        <v>6572.001249999972</v>
      </c>
      <c r="F39" s="3">
        <v>394892.05</v>
      </c>
      <c r="G39" s="12">
        <f>IF(OR(A39="CP-Acier",A39="CP-Fonte acquis",A39="CP-Aluminium"),F39/SUMIF('Table d''actualisation'!A:A,'Dist+Alim'!B39,'Table d''actualisation'!C:C),F39/SUMIF('Table d''actualisation'!A:A,'Dist+Alim'!B39,'Table d''actualisation'!B:B))</f>
        <v>1284516.7815094339</v>
      </c>
      <c r="H39" s="13">
        <f t="shared" si="2"/>
        <v>195.4529119283779</v>
      </c>
      <c r="I39" t="str">
        <f t="shared" si="3"/>
        <v>Acier</v>
      </c>
      <c r="J39" s="14">
        <f t="shared" si="9"/>
        <v>-0.8944741221133102</v>
      </c>
    </row>
    <row r="40" spans="1:10" ht="12.75">
      <c r="A40" s="1" t="s">
        <v>26</v>
      </c>
      <c r="B40" s="1">
        <v>1989</v>
      </c>
      <c r="C40" s="1" t="s">
        <v>30</v>
      </c>
      <c r="D40" s="7">
        <v>60.3</v>
      </c>
      <c r="E40" s="2">
        <v>239</v>
      </c>
      <c r="F40" s="3">
        <v>17617.81</v>
      </c>
      <c r="G40" s="12">
        <f>IF(OR(A40="CP-Acier",A40="CP-Fonte acquis",A40="CP-Aluminium"),F40/SUMIF('Table d''actualisation'!A:A,'Dist+Alim'!B40,'Table d''actualisation'!C:C),F40/SUMIF('Table d''actualisation'!A:A,'Dist+Alim'!B40,'Table d''actualisation'!B:B))</f>
        <v>53662.72869257951</v>
      </c>
      <c r="H40" s="13">
        <f t="shared" si="2"/>
        <v>224.5302455756465</v>
      </c>
      <c r="I40" t="str">
        <f t="shared" si="3"/>
        <v>Acier</v>
      </c>
      <c r="J40" s="14">
        <f t="shared" si="9"/>
        <v>-0.7644018918949248</v>
      </c>
    </row>
    <row r="41" spans="1:10" ht="12.75">
      <c r="A41" s="1" t="s">
        <v>26</v>
      </c>
      <c r="B41" s="1">
        <v>1989</v>
      </c>
      <c r="C41" s="1" t="s">
        <v>30</v>
      </c>
      <c r="D41" s="7">
        <v>60.3</v>
      </c>
      <c r="E41" s="2">
        <v>1436</v>
      </c>
      <c r="F41" s="3">
        <v>106329.19</v>
      </c>
      <c r="G41" s="12">
        <f>IF(OR(A41="CP-Acier",A41="CP-Fonte acquis",A41="CP-Aluminium"),F41/SUMIF('Table d''actualisation'!A:A,'Dist+Alim'!B41,'Table d''actualisation'!C:C),F41/SUMIF('Table d''actualisation'!A:A,'Dist+Alim'!B41,'Table d''actualisation'!B:B))</f>
        <v>323871.9497526502</v>
      </c>
      <c r="H41" s="13">
        <f t="shared" si="2"/>
        <v>225.53756946563385</v>
      </c>
      <c r="I41" t="str">
        <f t="shared" si="3"/>
        <v>Acier</v>
      </c>
      <c r="J41" s="14">
        <f t="shared" si="9"/>
        <v>-0.759895809373317</v>
      </c>
    </row>
    <row r="42" spans="1:10" ht="12.75">
      <c r="A42" s="1" t="s">
        <v>26</v>
      </c>
      <c r="B42" s="1">
        <v>1989</v>
      </c>
      <c r="C42" s="1" t="s">
        <v>27</v>
      </c>
      <c r="D42" s="7">
        <v>60.3</v>
      </c>
      <c r="E42" s="2">
        <v>121</v>
      </c>
      <c r="F42" s="3">
        <v>6603.77</v>
      </c>
      <c r="G42" s="12">
        <f>IF(OR(A42="CP-Acier",A42="CP-Fonte acquis",A42="CP-Aluminium"),F42/SUMIF('Table d''actualisation'!A:A,'Dist+Alim'!B42,'Table d''actualisation'!C:C),F42/SUMIF('Table d''actualisation'!A:A,'Dist+Alim'!B42,'Table d''actualisation'!B:B))</f>
        <v>20114.66339222615</v>
      </c>
      <c r="H42" s="13">
        <f t="shared" si="2"/>
        <v>166.2368875390591</v>
      </c>
      <c r="I42" t="str">
        <f t="shared" si="3"/>
        <v>Acier</v>
      </c>
      <c r="J42" s="14">
        <f t="shared" si="9"/>
        <v>-1.0251667604594816</v>
      </c>
    </row>
    <row r="43" spans="1:10" ht="12.75">
      <c r="A43" s="1" t="s">
        <v>26</v>
      </c>
      <c r="B43" s="1">
        <v>1989</v>
      </c>
      <c r="C43" s="1" t="s">
        <v>36</v>
      </c>
      <c r="D43" s="7">
        <v>60.3</v>
      </c>
      <c r="E43" s="2">
        <v>17</v>
      </c>
      <c r="F43" s="3">
        <v>3215.5</v>
      </c>
      <c r="G43" s="12">
        <f>IF(OR(A43="CP-Acier",A43="CP-Fonte acquis",A43="CP-Aluminium"),F43/SUMIF('Table d''actualisation'!A:A,'Dist+Alim'!B43,'Table d''actualisation'!C:C),F43/SUMIF('Table d''actualisation'!A:A,'Dist+Alim'!B43,'Table d''actualisation'!B:B))</f>
        <v>9794.208480565372</v>
      </c>
      <c r="H43" s="13">
        <f t="shared" si="2"/>
        <v>576.1299106214925</v>
      </c>
      <c r="I43" t="str">
        <f t="shared" si="3"/>
        <v>Acier</v>
      </c>
      <c r="J43" s="14">
        <f t="shared" si="9"/>
        <v>0.8084160676653557</v>
      </c>
    </row>
    <row r="44" spans="1:10" ht="12.75">
      <c r="A44" s="1" t="s">
        <v>26</v>
      </c>
      <c r="B44" s="1">
        <v>1990</v>
      </c>
      <c r="C44" s="1" t="s">
        <v>30</v>
      </c>
      <c r="D44" s="7">
        <v>60.3</v>
      </c>
      <c r="E44" s="2">
        <v>387.295414</v>
      </c>
      <c r="F44" s="3">
        <v>78418.27</v>
      </c>
      <c r="G44" s="12">
        <f>IF(OR(A44="CP-Acier",A44="CP-Fonte acquis",A44="CP-Aluminium"),F44/SUMIF('Table d''actualisation'!A:A,'Dist+Alim'!B44,'Table d''actualisation'!C:C),F44/SUMIF('Table d''actualisation'!A:A,'Dist+Alim'!B44,'Table d''actualisation'!B:B))</f>
        <v>233091.54737931036</v>
      </c>
      <c r="H44" s="13">
        <f t="shared" si="2"/>
        <v>601.8443259421357</v>
      </c>
      <c r="I44" t="str">
        <f t="shared" si="3"/>
        <v>Acier</v>
      </c>
      <c r="J44" s="14">
        <f t="shared" si="9"/>
        <v>0.9234448866792362</v>
      </c>
    </row>
    <row r="45" spans="1:10" ht="12.75">
      <c r="A45" s="1" t="s">
        <v>26</v>
      </c>
      <c r="B45" s="1">
        <v>1990</v>
      </c>
      <c r="C45" s="1" t="s">
        <v>27</v>
      </c>
      <c r="D45" s="7">
        <v>60.3</v>
      </c>
      <c r="E45" s="2">
        <v>534</v>
      </c>
      <c r="F45" s="3">
        <v>33859.8</v>
      </c>
      <c r="G45" s="12">
        <f>IF(OR(A45="CP-Acier",A45="CP-Fonte acquis",A45="CP-Aluminium"),F45/SUMIF('Table d''actualisation'!A:A,'Dist+Alim'!B45,'Table d''actualisation'!C:C),F45/SUMIF('Table d''actualisation'!A:A,'Dist+Alim'!B45,'Table d''actualisation'!B:B))</f>
        <v>100645.33655172415</v>
      </c>
      <c r="H45" s="13">
        <f t="shared" si="2"/>
        <v>188.47441301821002</v>
      </c>
      <c r="I45" t="str">
        <f t="shared" si="3"/>
        <v>Acier</v>
      </c>
      <c r="J45" s="14">
        <f t="shared" si="9"/>
        <v>-0.9256911837542896</v>
      </c>
    </row>
    <row r="46" spans="1:10" ht="12.75">
      <c r="A46" s="1" t="s">
        <v>26</v>
      </c>
      <c r="B46" s="1">
        <v>1991</v>
      </c>
      <c r="C46" s="1" t="s">
        <v>30</v>
      </c>
      <c r="D46" s="7">
        <v>60.3</v>
      </c>
      <c r="E46" s="2">
        <v>512</v>
      </c>
      <c r="F46" s="3">
        <v>28948.17</v>
      </c>
      <c r="G46" s="12">
        <f>IF(OR(A46="CP-Acier",A46="CP-Fonte acquis",A46="CP-Aluminium"),F46/SUMIF('Table d''actualisation'!A:A,'Dist+Alim'!B46,'Table d''actualisation'!C:C),F46/SUMIF('Table d''actualisation'!A:A,'Dist+Alim'!B46,'Table d''actualisation'!B:B))</f>
        <v>83455.92822742475</v>
      </c>
      <c r="H46" s="13">
        <f t="shared" si="2"/>
        <v>162.99985981918897</v>
      </c>
      <c r="I46" t="str">
        <f t="shared" si="3"/>
        <v>Acier</v>
      </c>
      <c r="J46" s="14">
        <f t="shared" si="9"/>
        <v>-1.0396470226427301</v>
      </c>
    </row>
    <row r="47" spans="1:10" ht="12.75">
      <c r="A47" s="1" t="s">
        <v>26</v>
      </c>
      <c r="B47" s="1">
        <v>1991</v>
      </c>
      <c r="C47" s="1" t="s">
        <v>27</v>
      </c>
      <c r="D47" s="7">
        <v>60.3</v>
      </c>
      <c r="E47" s="2">
        <v>46</v>
      </c>
      <c r="F47" s="3">
        <v>5916.48</v>
      </c>
      <c r="G47" s="12">
        <f>IF(OR(A47="CP-Acier",A47="CP-Fonte acquis",A47="CP-Aluminium"),F47/SUMIF('Table d''actualisation'!A:A,'Dist+Alim'!B47,'Table d''actualisation'!C:C),F47/SUMIF('Table d''actualisation'!A:A,'Dist+Alim'!B47,'Table d''actualisation'!B:B))</f>
        <v>17056.875451505017</v>
      </c>
      <c r="H47" s="13">
        <f t="shared" si="2"/>
        <v>370.8016402501091</v>
      </c>
      <c r="I47" t="str">
        <f t="shared" si="3"/>
        <v>Acier</v>
      </c>
      <c r="J47" s="14">
        <f t="shared" si="9"/>
        <v>-0.11008307596565818</v>
      </c>
    </row>
    <row r="48" spans="1:10" ht="12.75">
      <c r="A48" s="1" t="s">
        <v>26</v>
      </c>
      <c r="B48" s="1">
        <v>1992</v>
      </c>
      <c r="C48" s="1" t="s">
        <v>31</v>
      </c>
      <c r="D48" s="7">
        <v>60.3</v>
      </c>
      <c r="E48" s="2">
        <v>37</v>
      </c>
      <c r="F48" s="3">
        <v>10156.08</v>
      </c>
      <c r="G48" s="12">
        <f>IF(OR(A48="CP-Acier",A48="CP-Fonte acquis",A48="CP-Aluminium"),F48/SUMIF('Table d''actualisation'!A:A,'Dist+Alim'!B48,'Table d''actualisation'!C:C),F48/SUMIF('Table d''actualisation'!A:A,'Dist+Alim'!B48,'Table d''actualisation'!B:B))</f>
        <v>28423.834285714285</v>
      </c>
      <c r="H48" s="13">
        <f t="shared" si="2"/>
        <v>768.2117374517375</v>
      </c>
      <c r="I48" t="str">
        <f t="shared" si="3"/>
        <v>Acier</v>
      </c>
      <c r="J48" s="14">
        <f t="shared" si="9"/>
        <v>1.6676596249775166</v>
      </c>
    </row>
    <row r="49" spans="1:10" ht="12.75">
      <c r="A49" s="1" t="s">
        <v>26</v>
      </c>
      <c r="B49" s="1">
        <v>1992</v>
      </c>
      <c r="C49" s="1" t="s">
        <v>33</v>
      </c>
      <c r="D49" s="7">
        <v>60.3</v>
      </c>
      <c r="E49" s="2">
        <v>115</v>
      </c>
      <c r="F49" s="3">
        <v>19726.63</v>
      </c>
      <c r="G49" s="12">
        <f>IF(OR(A49="CP-Acier",A49="CP-Fonte acquis",A49="CP-Aluminium"),F49/SUMIF('Table d''actualisation'!A:A,'Dist+Alim'!B49,'Table d''actualisation'!C:C),F49/SUMIF('Table d''actualisation'!A:A,'Dist+Alim'!B49,'Table d''actualisation'!B:B))</f>
        <v>55208.945</v>
      </c>
      <c r="H49" s="13">
        <f t="shared" si="2"/>
        <v>480.07778260869566</v>
      </c>
      <c r="I49" t="str">
        <f t="shared" si="3"/>
        <v>Acier</v>
      </c>
      <c r="J49" s="14">
        <f t="shared" si="9"/>
        <v>0.3787441225205523</v>
      </c>
    </row>
    <row r="50" spans="1:10" ht="12.75">
      <c r="A50" s="1" t="s">
        <v>26</v>
      </c>
      <c r="B50" s="1">
        <v>1993</v>
      </c>
      <c r="C50" s="1" t="s">
        <v>30</v>
      </c>
      <c r="D50" s="7">
        <v>60.3</v>
      </c>
      <c r="E50" s="2">
        <v>165</v>
      </c>
      <c r="F50" s="3">
        <v>39721.53</v>
      </c>
      <c r="G50" s="12">
        <f>IF(OR(A50="CP-Acier",A50="CP-Fonte acquis",A50="CP-Aluminium"),F50/SUMIF('Table d''actualisation'!A:A,'Dist+Alim'!B50,'Table d''actualisation'!C:C),F50/SUMIF('Table d''actualisation'!A:A,'Dist+Alim'!B50,'Table d''actualisation'!B:B))</f>
        <v>108012.48851735015</v>
      </c>
      <c r="H50" s="13">
        <f t="shared" si="2"/>
        <v>654.6211425293949</v>
      </c>
      <c r="I50" t="str">
        <f t="shared" si="3"/>
        <v>Acier</v>
      </c>
      <c r="J50" s="14">
        <f t="shared" si="9"/>
        <v>1.159532497758264</v>
      </c>
    </row>
    <row r="51" spans="1:10" ht="12.75">
      <c r="A51" s="1" t="s">
        <v>26</v>
      </c>
      <c r="B51" s="1">
        <v>1993</v>
      </c>
      <c r="C51" s="1" t="s">
        <v>31</v>
      </c>
      <c r="D51" s="7">
        <v>60.3</v>
      </c>
      <c r="E51" s="2">
        <v>25</v>
      </c>
      <c r="F51" s="3">
        <v>6098.52</v>
      </c>
      <c r="G51" s="12">
        <f>IF(OR(A51="CP-Acier",A51="CP-Fonte acquis",A51="CP-Aluminium"),F51/SUMIF('Table d''actualisation'!A:A,'Dist+Alim'!B51,'Table d''actualisation'!C:C),F51/SUMIF('Table d''actualisation'!A:A,'Dist+Alim'!B51,'Table d''actualisation'!B:B))</f>
        <v>16583.357223974766</v>
      </c>
      <c r="H51" s="13">
        <f t="shared" si="2"/>
        <v>663.3342889589907</v>
      </c>
      <c r="I51" t="str">
        <f t="shared" si="3"/>
        <v>Acier</v>
      </c>
      <c r="J51" s="14">
        <f t="shared" si="9"/>
        <v>1.1985091935607468</v>
      </c>
    </row>
    <row r="52" spans="1:10" ht="12.75">
      <c r="A52" s="1" t="s">
        <v>26</v>
      </c>
      <c r="B52" s="1">
        <v>1993</v>
      </c>
      <c r="C52" s="1" t="s">
        <v>34</v>
      </c>
      <c r="D52" s="7">
        <v>60.3</v>
      </c>
      <c r="E52" s="2">
        <v>62</v>
      </c>
      <c r="F52" s="3">
        <v>9394.22</v>
      </c>
      <c r="G52" s="12">
        <f>IF(OR(A52="CP-Acier",A52="CP-Fonte acquis",A52="CP-Aluminium"),F52/SUMIF('Table d''actualisation'!A:A,'Dist+Alim'!B52,'Table d''actualisation'!C:C),F52/SUMIF('Table d''actualisation'!A:A,'Dist+Alim'!B52,'Table d''actualisation'!B:B))</f>
        <v>25545.166056782335</v>
      </c>
      <c r="H52" s="13">
        <f t="shared" si="2"/>
        <v>412.018807367457</v>
      </c>
      <c r="I52" t="str">
        <f t="shared" si="3"/>
        <v>Acier</v>
      </c>
      <c r="J52" s="14">
        <f t="shared" si="9"/>
        <v>0.07429451914925539</v>
      </c>
    </row>
    <row r="53" spans="1:10" ht="12.75">
      <c r="A53" s="1" t="s">
        <v>26</v>
      </c>
      <c r="B53" s="1">
        <v>1994</v>
      </c>
      <c r="C53" s="1" t="s">
        <v>27</v>
      </c>
      <c r="D53" s="7">
        <v>60.3</v>
      </c>
      <c r="E53" s="2">
        <v>234</v>
      </c>
      <c r="F53" s="3">
        <v>68980.73</v>
      </c>
      <c r="G53" s="12">
        <f>IF(OR(A53="CP-Acier",A53="CP-Fonte acquis",A53="CP-Aluminium"),F53/SUMIF('Table d''actualisation'!A:A,'Dist+Alim'!B53,'Table d''actualisation'!C:C),F53/SUMIF('Table d''actualisation'!A:A,'Dist+Alim'!B53,'Table d''actualisation'!B:B))</f>
        <v>176443.29157270028</v>
      </c>
      <c r="H53" s="13">
        <f t="shared" si="2"/>
        <v>754.0311605670952</v>
      </c>
      <c r="I53" t="str">
        <f t="shared" si="3"/>
        <v>Acier</v>
      </c>
      <c r="J53" s="14">
        <f t="shared" si="9"/>
        <v>1.6042253609028267</v>
      </c>
    </row>
    <row r="54" spans="1:10" ht="12.75">
      <c r="A54" s="1" t="s">
        <v>26</v>
      </c>
      <c r="B54" s="1">
        <v>1994</v>
      </c>
      <c r="C54" s="1" t="s">
        <v>36</v>
      </c>
      <c r="D54" s="7">
        <v>60.3</v>
      </c>
      <c r="E54" s="2">
        <v>60</v>
      </c>
      <c r="F54" s="3">
        <v>9322.62</v>
      </c>
      <c r="G54" s="12">
        <f>IF(OR(A54="CP-Acier",A54="CP-Fonte acquis",A54="CP-Aluminium"),F54/SUMIF('Table d''actualisation'!A:A,'Dist+Alim'!B54,'Table d''actualisation'!C:C),F54/SUMIF('Table d''actualisation'!A:A,'Dist+Alim'!B54,'Table d''actualisation'!B:B))</f>
        <v>23845.98943620178</v>
      </c>
      <c r="H54" s="13">
        <f t="shared" si="2"/>
        <v>397.43315727002965</v>
      </c>
      <c r="I54" t="str">
        <f t="shared" si="3"/>
        <v>Acier</v>
      </c>
      <c r="J54" s="14">
        <f t="shared" si="9"/>
        <v>0.009048232802240298</v>
      </c>
    </row>
    <row r="55" spans="1:10" ht="12.75">
      <c r="A55" s="1" t="s">
        <v>26</v>
      </c>
      <c r="B55" s="1">
        <v>1995</v>
      </c>
      <c r="C55" s="1" t="s">
        <v>30</v>
      </c>
      <c r="D55" s="7">
        <v>60.3</v>
      </c>
      <c r="E55" s="2">
        <v>504</v>
      </c>
      <c r="F55" s="3">
        <v>111179.35</v>
      </c>
      <c r="G55" s="12">
        <f>IF(OR(A55="CP-Acier",A55="CP-Fonte acquis",A55="CP-Aluminium"),F55/SUMIF('Table d''actualisation'!A:A,'Dist+Alim'!B55,'Table d''actualisation'!C:C),F55/SUMIF('Table d''actualisation'!A:A,'Dist+Alim'!B55,'Table d''actualisation'!B:B))</f>
        <v>276984.3921965318</v>
      </c>
      <c r="H55" s="13">
        <f t="shared" si="2"/>
        <v>549.5722067391504</v>
      </c>
      <c r="I55" t="str">
        <f t="shared" si="3"/>
        <v>Acier</v>
      </c>
      <c r="J55" s="14">
        <f t="shared" si="9"/>
        <v>0.6896149487126828</v>
      </c>
    </row>
    <row r="56" spans="1:10" ht="12.75">
      <c r="A56" s="1" t="s">
        <v>26</v>
      </c>
      <c r="B56" s="1">
        <v>1995</v>
      </c>
      <c r="C56" s="1" t="s">
        <v>31</v>
      </c>
      <c r="D56" s="7">
        <v>60.3</v>
      </c>
      <c r="E56" s="2">
        <v>26</v>
      </c>
      <c r="F56" s="3">
        <v>2937.8</v>
      </c>
      <c r="G56" s="12">
        <f>IF(OR(A56="CP-Acier",A56="CP-Fonte acquis",A56="CP-Aluminium"),F56/SUMIF('Table d''actualisation'!A:A,'Dist+Alim'!B56,'Table d''actualisation'!C:C),F56/SUMIF('Table d''actualisation'!A:A,'Dist+Alim'!B56,'Table d''actualisation'!B:B))</f>
        <v>7319.02774566474</v>
      </c>
      <c r="H56" s="13">
        <f t="shared" si="2"/>
        <v>281.50106714095153</v>
      </c>
      <c r="I56" t="str">
        <f t="shared" si="3"/>
        <v>Acier</v>
      </c>
      <c r="J56" s="14">
        <f t="shared" si="9"/>
        <v>-0.5095531527269506</v>
      </c>
    </row>
    <row r="57" spans="1:10" ht="12.75">
      <c r="A57" s="1" t="s">
        <v>26</v>
      </c>
      <c r="B57" s="1">
        <v>1995</v>
      </c>
      <c r="C57" s="1" t="s">
        <v>34</v>
      </c>
      <c r="D57" s="7">
        <v>60.3</v>
      </c>
      <c r="E57" s="2">
        <v>40</v>
      </c>
      <c r="F57" s="3">
        <v>3161.47</v>
      </c>
      <c r="G57" s="12">
        <f>IF(OR(A57="CP-Acier",A57="CP-Fonte acquis",A57="CP-Aluminium"),F57/SUMIF('Table d''actualisation'!A:A,'Dist+Alim'!B57,'Table d''actualisation'!C:C),F57/SUMIF('Table d''actualisation'!A:A,'Dist+Alim'!B57,'Table d''actualisation'!B:B))</f>
        <v>7876.263410404624</v>
      </c>
      <c r="H57" s="13">
        <f t="shared" si="2"/>
        <v>196.9065852601156</v>
      </c>
      <c r="I57" t="str">
        <f t="shared" si="3"/>
        <v>Acier</v>
      </c>
      <c r="J57" s="14">
        <f t="shared" si="9"/>
        <v>-0.8879713755216923</v>
      </c>
    </row>
    <row r="58" spans="1:10" ht="12.75">
      <c r="A58" s="1" t="s">
        <v>26</v>
      </c>
      <c r="B58" s="1">
        <v>1996</v>
      </c>
      <c r="C58" s="1" t="s">
        <v>27</v>
      </c>
      <c r="D58" s="7">
        <v>60.3</v>
      </c>
      <c r="E58" s="2">
        <v>276</v>
      </c>
      <c r="F58" s="3">
        <v>83287.84</v>
      </c>
      <c r="G58" s="12">
        <f>IF(OR(A58="CP-Acier",A58="CP-Fonte acquis",A58="CP-Aluminium"),F58/SUMIF('Table d''actualisation'!A:A,'Dist+Alim'!B58,'Table d''actualisation'!C:C),F58/SUMIF('Table d''actualisation'!A:A,'Dist+Alim'!B58,'Table d''actualisation'!B:B))</f>
        <v>205713.80538681947</v>
      </c>
      <c r="H58" s="13">
        <f t="shared" si="2"/>
        <v>745.3398745899256</v>
      </c>
      <c r="I58" t="str">
        <f t="shared" si="3"/>
        <v>Acier</v>
      </c>
      <c r="J58" s="14">
        <f t="shared" si="9"/>
        <v>1.5653464539084632</v>
      </c>
    </row>
    <row r="59" spans="1:10" ht="12.75">
      <c r="A59" s="1" t="s">
        <v>26</v>
      </c>
      <c r="B59" s="1">
        <v>1996</v>
      </c>
      <c r="C59" s="1" t="s">
        <v>33</v>
      </c>
      <c r="D59" s="7">
        <v>60.3</v>
      </c>
      <c r="E59" s="2">
        <v>56.03</v>
      </c>
      <c r="F59" s="3">
        <v>9415.64</v>
      </c>
      <c r="G59" s="12">
        <f>IF(OR(A59="CP-Acier",A59="CP-Fonte acquis",A59="CP-Aluminium"),F59/SUMIF('Table d''actualisation'!A:A,'Dist+Alim'!B59,'Table d''actualisation'!C:C),F59/SUMIF('Table d''actualisation'!A:A,'Dist+Alim'!B59,'Table d''actualisation'!B:B))</f>
        <v>23255.821432664754</v>
      </c>
      <c r="H59" s="13">
        <f t="shared" si="2"/>
        <v>415.0601719197707</v>
      </c>
      <c r="I59" t="str">
        <f t="shared" si="3"/>
        <v>Acier</v>
      </c>
      <c r="J59" s="14">
        <f t="shared" si="9"/>
        <v>0.08789951729060828</v>
      </c>
    </row>
    <row r="60" spans="1:10" ht="12.75">
      <c r="A60" s="1" t="s">
        <v>26</v>
      </c>
      <c r="B60" s="1">
        <v>1996</v>
      </c>
      <c r="C60" s="1" t="s">
        <v>36</v>
      </c>
      <c r="D60" s="7">
        <v>60.3</v>
      </c>
      <c r="E60" s="2">
        <v>66</v>
      </c>
      <c r="F60" s="3">
        <v>20739.68</v>
      </c>
      <c r="G60" s="12">
        <f>IF(OR(A60="CP-Acier",A60="CP-Fonte acquis",A60="CP-Aluminium"),F60/SUMIF('Table d''actualisation'!A:A,'Dist+Alim'!B60,'Table d''actualisation'!C:C),F60/SUMIF('Table d''actualisation'!A:A,'Dist+Alim'!B60,'Table d''actualisation'!B:B))</f>
        <v>51225.22681948424</v>
      </c>
      <c r="H60" s="13">
        <f t="shared" si="2"/>
        <v>776.1398002952158</v>
      </c>
      <c r="I60" t="str">
        <f t="shared" si="3"/>
        <v>Acier</v>
      </c>
      <c r="J60" s="14">
        <f t="shared" si="9"/>
        <v>1.7031243903467308</v>
      </c>
    </row>
    <row r="61" spans="1:10" ht="12.75">
      <c r="A61" s="1" t="s">
        <v>26</v>
      </c>
      <c r="B61" s="1">
        <v>1996</v>
      </c>
      <c r="C61" s="1" t="s">
        <v>34</v>
      </c>
      <c r="D61" s="7">
        <v>60.3</v>
      </c>
      <c r="E61" s="2">
        <v>76</v>
      </c>
      <c r="F61" s="3">
        <v>17067.43</v>
      </c>
      <c r="G61" s="12">
        <f>IF(OR(A61="CP-Acier",A61="CP-Fonte acquis",A61="CP-Aluminium"),F61/SUMIF('Table d''actualisation'!A:A,'Dist+Alim'!B61,'Table d''actualisation'!C:C),F61/SUMIF('Table d''actualisation'!A:A,'Dist+Alim'!B61,'Table d''actualisation'!B:B))</f>
        <v>42155.084985673355</v>
      </c>
      <c r="H61" s="13">
        <f t="shared" si="2"/>
        <v>554.6721708641231</v>
      </c>
      <c r="I61" t="str">
        <f t="shared" si="3"/>
        <v>Acier</v>
      </c>
      <c r="J61" s="14">
        <f t="shared" si="9"/>
        <v>0.7124287223487423</v>
      </c>
    </row>
    <row r="62" spans="1:10" ht="12.75">
      <c r="A62" s="1" t="s">
        <v>26</v>
      </c>
      <c r="B62" s="1">
        <v>1998</v>
      </c>
      <c r="C62" s="1" t="s">
        <v>30</v>
      </c>
      <c r="D62" s="7">
        <v>60.3</v>
      </c>
      <c r="E62" s="2">
        <v>106</v>
      </c>
      <c r="F62" s="3">
        <v>22352.27</v>
      </c>
      <c r="G62" s="12">
        <f>IF(OR(A62="CP-Acier",A62="CP-Fonte acquis",A62="CP-Aluminium"),F62/SUMIF('Table d''actualisation'!A:A,'Dist+Alim'!B62,'Table d''actualisation'!C:C),F62/SUMIF('Table d''actualisation'!A:A,'Dist+Alim'!B62,'Table d''actualisation'!B:B))</f>
        <v>52643.87087431694</v>
      </c>
      <c r="H62" s="13">
        <f t="shared" si="2"/>
        <v>496.6402912671409</v>
      </c>
      <c r="I62" t="str">
        <f t="shared" si="3"/>
        <v>Acier</v>
      </c>
      <c r="J62" s="14">
        <f t="shared" si="9"/>
        <v>0.4528335306261563</v>
      </c>
    </row>
    <row r="63" spans="1:10" ht="12.75">
      <c r="A63" s="1" t="s">
        <v>26</v>
      </c>
      <c r="B63" s="1">
        <v>1998</v>
      </c>
      <c r="C63" s="1" t="s">
        <v>30</v>
      </c>
      <c r="D63" s="7">
        <v>60.3</v>
      </c>
      <c r="E63" s="2">
        <v>1938</v>
      </c>
      <c r="F63" s="3">
        <v>229011.98</v>
      </c>
      <c r="G63" s="12">
        <f>IF(OR(A63="CP-Acier",A63="CP-Fonte acquis",A63="CP-Aluminium"),F63/SUMIF('Table d''actualisation'!A:A,'Dist+Alim'!B63,'Table d''actualisation'!C:C),F63/SUMIF('Table d''actualisation'!A:A,'Dist+Alim'!B63,'Table d''actualisation'!B:B))</f>
        <v>539367.0130054645</v>
      </c>
      <c r="H63" s="13">
        <f t="shared" si="2"/>
        <v>278.3111522216019</v>
      </c>
      <c r="I63" t="str">
        <f t="shared" si="3"/>
        <v>Acier</v>
      </c>
      <c r="J63" s="14">
        <f t="shared" si="9"/>
        <v>-0.5238226642578224</v>
      </c>
    </row>
    <row r="64" spans="1:10" ht="12.75">
      <c r="A64" s="1" t="s">
        <v>26</v>
      </c>
      <c r="B64" s="1">
        <v>1998</v>
      </c>
      <c r="C64" s="1" t="s">
        <v>33</v>
      </c>
      <c r="D64" s="7">
        <v>60.3</v>
      </c>
      <c r="E64" s="2">
        <v>307</v>
      </c>
      <c r="F64" s="3">
        <v>31847.18</v>
      </c>
      <c r="G64" s="12">
        <f>IF(OR(A64="CP-Acier",A64="CP-Fonte acquis",A64="CP-Aluminium"),F64/SUMIF('Table d''actualisation'!A:A,'Dist+Alim'!B64,'Table d''actualisation'!C:C),F64/SUMIF('Table d''actualisation'!A:A,'Dist+Alim'!B64,'Table d''actualisation'!B:B))</f>
        <v>75006.19989071038</v>
      </c>
      <c r="H64" s="13">
        <f t="shared" si="2"/>
        <v>244.31986935084817</v>
      </c>
      <c r="I64" t="str">
        <f t="shared" si="3"/>
        <v>Acier</v>
      </c>
      <c r="J64" s="14">
        <f t="shared" si="9"/>
        <v>-0.6758765638559467</v>
      </c>
    </row>
    <row r="65" spans="1:10" ht="12.75">
      <c r="A65" s="1" t="s">
        <v>26</v>
      </c>
      <c r="B65" s="1">
        <v>1999</v>
      </c>
      <c r="C65" s="1" t="s">
        <v>36</v>
      </c>
      <c r="D65" s="7">
        <v>60.3</v>
      </c>
      <c r="E65" s="2">
        <v>80</v>
      </c>
      <c r="F65" s="3">
        <v>19856.65</v>
      </c>
      <c r="G65" s="12">
        <f>IF(OR(A65="CP-Acier",A65="CP-Fonte acquis",A65="CP-Aluminium"),F65/SUMIF('Table d''actualisation'!A:A,'Dist+Alim'!B65,'Table d''actualisation'!C:C),F65/SUMIF('Table d''actualisation'!A:A,'Dist+Alim'!B65,'Table d''actualisation'!B:B))</f>
        <v>45401.67718832891</v>
      </c>
      <c r="H65" s="13">
        <f t="shared" si="2"/>
        <v>567.5209648541114</v>
      </c>
      <c r="I65" t="str">
        <f t="shared" si="3"/>
        <v>Acier</v>
      </c>
      <c r="J65" s="14">
        <f t="shared" si="9"/>
        <v>0.7699054948124154</v>
      </c>
    </row>
    <row r="66" spans="1:10" ht="12.75">
      <c r="A66" s="1" t="s">
        <v>26</v>
      </c>
      <c r="B66" s="1">
        <v>2000</v>
      </c>
      <c r="C66" s="1" t="s">
        <v>34</v>
      </c>
      <c r="D66" s="7">
        <v>60.3</v>
      </c>
      <c r="E66" s="2">
        <v>28</v>
      </c>
      <c r="F66" s="3">
        <v>7922.03</v>
      </c>
      <c r="G66" s="12">
        <f>IF(OR(A66="CP-Acier",A66="CP-Fonte acquis",A66="CP-Aluminium"),F66/SUMIF('Table d''actualisation'!A:A,'Dist+Alim'!B66,'Table d''actualisation'!C:C),F66/SUMIF('Table d''actualisation'!A:A,'Dist+Alim'!B66,'Table d''actualisation'!B:B))</f>
        <v>17244.418838383837</v>
      </c>
      <c r="H66" s="13">
        <f t="shared" si="2"/>
        <v>615.8721013708513</v>
      </c>
      <c r="I66" t="str">
        <f t="shared" si="3"/>
        <v>Acier</v>
      </c>
      <c r="J66" s="14">
        <f t="shared" si="9"/>
        <v>0.986195620881686</v>
      </c>
    </row>
    <row r="67" spans="1:10" ht="12.75">
      <c r="A67" s="1" t="s">
        <v>26</v>
      </c>
      <c r="B67" s="1">
        <v>2001</v>
      </c>
      <c r="C67" s="1" t="s">
        <v>30</v>
      </c>
      <c r="D67" s="7">
        <v>60.3</v>
      </c>
      <c r="E67" s="2">
        <v>128</v>
      </c>
      <c r="F67" s="3">
        <v>38107.66</v>
      </c>
      <c r="G67" s="12">
        <f>IF(OR(A67="CP-Acier",A67="CP-Fonte acquis",A67="CP-Aluminium"),F67/SUMIF('Table d''actualisation'!A:A,'Dist+Alim'!B67,'Table d''actualisation'!C:C),F67/SUMIF('Table d''actualisation'!A:A,'Dist+Alim'!B67,'Table d''actualisation'!B:B))</f>
        <v>82122.00730000001</v>
      </c>
      <c r="H67" s="13">
        <f t="shared" si="2"/>
        <v>641.5781820312501</v>
      </c>
      <c r="I67" t="str">
        <f t="shared" si="3"/>
        <v>Acier</v>
      </c>
      <c r="J67" s="14">
        <f t="shared" si="9"/>
        <v>1.1011871562897433</v>
      </c>
    </row>
    <row r="68" spans="1:10" ht="12.75">
      <c r="A68" s="1" t="s">
        <v>26</v>
      </c>
      <c r="B68" s="1">
        <v>2001</v>
      </c>
      <c r="C68" s="1" t="s">
        <v>33</v>
      </c>
      <c r="D68" s="7">
        <v>60.3</v>
      </c>
      <c r="E68" s="2">
        <v>85</v>
      </c>
      <c r="F68" s="3">
        <v>20535.73</v>
      </c>
      <c r="G68" s="12">
        <f>IF(OR(A68="CP-Acier",A68="CP-Fonte acquis",A68="CP-Aluminium"),F68/SUMIF('Table d''actualisation'!A:A,'Dist+Alim'!B68,'Table d''actualisation'!C:C),F68/SUMIF('Table d''actualisation'!A:A,'Dist+Alim'!B68,'Table d''actualisation'!B:B))</f>
        <v>44254.49815</v>
      </c>
      <c r="H68" s="13">
        <f t="shared" si="2"/>
        <v>520.6411547058824</v>
      </c>
      <c r="I68" t="str">
        <f t="shared" si="3"/>
        <v>Acier</v>
      </c>
      <c r="J68" s="14">
        <f t="shared" si="9"/>
        <v>0.560197083024547</v>
      </c>
    </row>
    <row r="69" spans="1:10" ht="12.75">
      <c r="A69" s="1" t="s">
        <v>26</v>
      </c>
      <c r="B69" s="1">
        <v>2002</v>
      </c>
      <c r="C69" s="1" t="s">
        <v>30</v>
      </c>
      <c r="D69" s="7">
        <v>60.3</v>
      </c>
      <c r="E69" s="2">
        <v>1</v>
      </c>
      <c r="F69" s="3">
        <v>287.17</v>
      </c>
      <c r="G69" s="12">
        <f>IF(OR(A69="CP-Acier",A69="CP-Fonte acquis",A69="CP-Aluminium"),F69/SUMIF('Table d''actualisation'!A:A,'Dist+Alim'!B69,'Table d''actualisation'!C:C),F69/SUMIF('Table d''actualisation'!A:A,'Dist+Alim'!B69,'Table d''actualisation'!B:B))</f>
        <v>606.7170098039217</v>
      </c>
      <c r="H69" s="13">
        <f aca="true" t="shared" si="11" ref="H69:H132">G69/E69</f>
        <v>606.7170098039217</v>
      </c>
      <c r="I69" t="str">
        <f aca="true" t="shared" si="12" ref="I69:I132">IF(OR(A69="CP-Acier",A69="CP-Fonte acquis",A69="CP-Aluminium"),"Acier","Plastique")</f>
        <v>Acier</v>
      </c>
      <c r="J69" s="14">
        <f t="shared" si="9"/>
        <v>0.9452419628740534</v>
      </c>
    </row>
    <row r="70" spans="1:10" ht="12.75">
      <c r="A70" s="1" t="s">
        <v>26</v>
      </c>
      <c r="B70" s="1">
        <v>2002</v>
      </c>
      <c r="C70" s="1" t="s">
        <v>30</v>
      </c>
      <c r="D70" s="7">
        <v>60.3</v>
      </c>
      <c r="E70" s="2">
        <v>12.4</v>
      </c>
      <c r="F70" s="3">
        <v>479.32</v>
      </c>
      <c r="G70" s="12">
        <f>IF(OR(A70="CP-Acier",A70="CP-Fonte acquis",A70="CP-Aluminium"),F70/SUMIF('Table d''actualisation'!A:A,'Dist+Alim'!B70,'Table d''actualisation'!C:C),F70/SUMIF('Table d''actualisation'!A:A,'Dist+Alim'!B70,'Table d''actualisation'!B:B))</f>
        <v>1012.6809803921569</v>
      </c>
      <c r="H70" s="13">
        <f t="shared" si="11"/>
        <v>81.66782099936749</v>
      </c>
      <c r="I70" t="str">
        <f t="shared" si="12"/>
        <v>Acier</v>
      </c>
      <c r="J70" s="14">
        <f t="shared" si="9"/>
        <v>-1.4034712922898278</v>
      </c>
    </row>
    <row r="71" spans="1:10" ht="12.75">
      <c r="A71" s="1" t="s">
        <v>26</v>
      </c>
      <c r="B71" s="1">
        <v>2002</v>
      </c>
      <c r="C71" s="1" t="s">
        <v>30</v>
      </c>
      <c r="D71" s="7">
        <v>60.3</v>
      </c>
      <c r="E71" s="2">
        <v>102.6</v>
      </c>
      <c r="F71" s="3">
        <v>1745.71</v>
      </c>
      <c r="G71" s="12">
        <f>IF(OR(A71="CP-Acier",A71="CP-Fonte acquis",A71="CP-Aluminium"),F71/SUMIF('Table d''actualisation'!A:A,'Dist+Alim'!B71,'Table d''actualisation'!C:C),F71/SUMIF('Table d''actualisation'!A:A,'Dist+Alim'!B71,'Table d''actualisation'!B:B))</f>
        <v>3688.2402450980394</v>
      </c>
      <c r="H71" s="13">
        <f t="shared" si="11"/>
        <v>35.94776067347017</v>
      </c>
      <c r="I71" t="str">
        <f t="shared" si="12"/>
        <v>Acier</v>
      </c>
      <c r="J71" s="14">
        <f t="shared" si="9"/>
        <v>-1.6079917715211558</v>
      </c>
    </row>
    <row r="72" spans="1:10" ht="12.75">
      <c r="A72" s="1" t="s">
        <v>26</v>
      </c>
      <c r="B72" s="1">
        <v>2002</v>
      </c>
      <c r="C72" s="1" t="s">
        <v>27</v>
      </c>
      <c r="D72" s="7">
        <v>60.3</v>
      </c>
      <c r="E72" s="2">
        <v>22.6</v>
      </c>
      <c r="F72" s="3">
        <v>220.21</v>
      </c>
      <c r="G72" s="12">
        <f>IF(OR(A72="CP-Acier",A72="CP-Fonte acquis",A72="CP-Aluminium"),F72/SUMIF('Table d''actualisation'!A:A,'Dist+Alim'!B72,'Table d''actualisation'!C:C),F72/SUMIF('Table d''actualisation'!A:A,'Dist+Alim'!B72,'Table d''actualisation'!B:B))</f>
        <v>465.24759803921575</v>
      </c>
      <c r="H72" s="13">
        <f t="shared" si="11"/>
        <v>20.586176904390076</v>
      </c>
      <c r="I72" t="str">
        <f t="shared" si="12"/>
        <v>Acier</v>
      </c>
      <c r="J72" s="14">
        <f t="shared" si="9"/>
        <v>-1.6767090578022688</v>
      </c>
    </row>
    <row r="73" spans="1:10" ht="12.75">
      <c r="A73" s="1" t="s">
        <v>26</v>
      </c>
      <c r="B73" s="1">
        <v>2002</v>
      </c>
      <c r="C73" s="1" t="s">
        <v>33</v>
      </c>
      <c r="D73" s="7">
        <v>60.3</v>
      </c>
      <c r="E73" s="2">
        <v>3.1</v>
      </c>
      <c r="F73" s="3">
        <v>65.21</v>
      </c>
      <c r="G73" s="12">
        <f>IF(OR(A73="CP-Acier",A73="CP-Fonte acquis",A73="CP-Aluminium"),F73/SUMIF('Table d''actualisation'!A:A,'Dist+Alim'!B73,'Table d''actualisation'!C:C),F73/SUMIF('Table d''actualisation'!A:A,'Dist+Alim'!B73,'Table d''actualisation'!B:B))</f>
        <v>137.77210784313723</v>
      </c>
      <c r="H73" s="13">
        <f t="shared" si="11"/>
        <v>44.44261543327008</v>
      </c>
      <c r="I73" t="str">
        <f t="shared" si="12"/>
        <v>Acier</v>
      </c>
      <c r="J73" s="14">
        <f t="shared" si="9"/>
        <v>-1.5699915643015974</v>
      </c>
    </row>
    <row r="74" spans="1:10" ht="12.75">
      <c r="A74" s="1" t="s">
        <v>26</v>
      </c>
      <c r="B74" s="1">
        <v>2002</v>
      </c>
      <c r="C74" s="1" t="s">
        <v>34</v>
      </c>
      <c r="D74" s="7">
        <v>60.3</v>
      </c>
      <c r="E74" s="2">
        <v>40</v>
      </c>
      <c r="F74" s="3">
        <v>14.29</v>
      </c>
      <c r="G74" s="12">
        <f>IF(OR(A74="CP-Acier",A74="CP-Fonte acquis",A74="CP-Aluminium"),F74/SUMIF('Table d''actualisation'!A:A,'Dist+Alim'!B74,'Table d''actualisation'!C:C),F74/SUMIF('Table d''actualisation'!A:A,'Dist+Alim'!B74,'Table d''actualisation'!B:B))</f>
        <v>30.191127450980392</v>
      </c>
      <c r="H74" s="13">
        <f t="shared" si="11"/>
        <v>0.7547781862745098</v>
      </c>
      <c r="I74" t="str">
        <f t="shared" si="12"/>
        <v>Acier</v>
      </c>
      <c r="J74" s="14">
        <f t="shared" si="9"/>
        <v>-1.7654212585462195</v>
      </c>
    </row>
    <row r="75" spans="1:10" ht="12.75">
      <c r="A75" s="1" t="s">
        <v>26</v>
      </c>
      <c r="B75" s="1">
        <v>2003</v>
      </c>
      <c r="C75" s="1" t="s">
        <v>30</v>
      </c>
      <c r="D75" s="7">
        <v>60.3</v>
      </c>
      <c r="E75" s="2">
        <v>2</v>
      </c>
      <c r="F75" s="3">
        <v>102.85</v>
      </c>
      <c r="G75" s="12">
        <f>IF(OR(A75="CP-Acier",A75="CP-Fonte acquis",A75="CP-Aluminium"),F75/SUMIF('Table d''actualisation'!A:A,'Dist+Alim'!B75,'Table d''actualisation'!C:C),F75/SUMIF('Table d''actualisation'!A:A,'Dist+Alim'!B75,'Table d''actualisation'!B:B))</f>
        <v>214.1466183574879</v>
      </c>
      <c r="H75" s="13">
        <f t="shared" si="11"/>
        <v>107.07330917874395</v>
      </c>
      <c r="I75" t="str">
        <f t="shared" si="12"/>
        <v>Acier</v>
      </c>
      <c r="J75" s="14">
        <f t="shared" si="9"/>
        <v>-1.2898244033637265</v>
      </c>
    </row>
    <row r="76" spans="1:10" ht="12.75">
      <c r="A76" s="1" t="s">
        <v>26</v>
      </c>
      <c r="B76" s="1">
        <v>2004</v>
      </c>
      <c r="C76" s="1" t="s">
        <v>30</v>
      </c>
      <c r="D76" s="7">
        <v>60.3</v>
      </c>
      <c r="E76" s="2">
        <v>28</v>
      </c>
      <c r="F76" s="3">
        <v>1791.91</v>
      </c>
      <c r="G76" s="12">
        <f>IF(OR(A76="CP-Acier",A76="CP-Fonte acquis",A76="CP-Aluminium"),F76/SUMIF('Table d''actualisation'!A:A,'Dist+Alim'!B76,'Table d''actualisation'!C:C),F76/SUMIF('Table d''actualisation'!A:A,'Dist+Alim'!B76,'Table d''actualisation'!B:B))</f>
        <v>3336.1261771058316</v>
      </c>
      <c r="H76" s="13">
        <f t="shared" si="11"/>
        <v>119.14736346806542</v>
      </c>
      <c r="I76" t="str">
        <f t="shared" si="12"/>
        <v>Acier</v>
      </c>
      <c r="J76" s="14">
        <f t="shared" si="9"/>
        <v>-1.2358132898193652</v>
      </c>
    </row>
    <row r="77" spans="1:10" ht="12.75">
      <c r="A77" s="1" t="s">
        <v>26</v>
      </c>
      <c r="B77" s="1">
        <v>2004</v>
      </c>
      <c r="C77" s="1" t="s">
        <v>30</v>
      </c>
      <c r="D77" s="7">
        <v>60.3</v>
      </c>
      <c r="E77" s="2">
        <v>27.5</v>
      </c>
      <c r="F77" s="3">
        <v>4058.12</v>
      </c>
      <c r="G77" s="12">
        <f>IF(OR(A77="CP-Acier",A77="CP-Fonte acquis",A77="CP-Aluminium"),F77/SUMIF('Table d''actualisation'!A:A,'Dist+Alim'!B77,'Table d''actualisation'!C:C),F77/SUMIF('Table d''actualisation'!A:A,'Dist+Alim'!B77,'Table d''actualisation'!B:B))</f>
        <v>7555.290367170626</v>
      </c>
      <c r="H77" s="13">
        <f t="shared" si="11"/>
        <v>274.73783153347733</v>
      </c>
      <c r="I77" t="str">
        <f t="shared" si="12"/>
        <v>Acier</v>
      </c>
      <c r="J77" s="14">
        <f>(H77-AVERAGE($H$12:$H$80))/STDEV($H$12:$H$80)</f>
        <v>-0.5398072726413878</v>
      </c>
    </row>
    <row r="78" spans="1:10" ht="12.75">
      <c r="A78" s="1" t="s">
        <v>26</v>
      </c>
      <c r="B78" s="1">
        <v>2004</v>
      </c>
      <c r="C78" s="1" t="s">
        <v>33</v>
      </c>
      <c r="D78" s="7">
        <v>60.3</v>
      </c>
      <c r="E78" s="2">
        <v>105.4</v>
      </c>
      <c r="F78" s="3">
        <v>30318.84</v>
      </c>
      <c r="G78" s="12">
        <f>IF(OR(A78="CP-Acier",A78="CP-Fonte acquis",A78="CP-Aluminium"),F78/SUMIF('Table d''actualisation'!A:A,'Dist+Alim'!B78,'Table d''actualisation'!C:C),F78/SUMIF('Table d''actualisation'!A:A,'Dist+Alim'!B78,'Table d''actualisation'!B:B))</f>
        <v>56446.73883369331</v>
      </c>
      <c r="H78" s="13">
        <f t="shared" si="11"/>
        <v>535.5478067712837</v>
      </c>
      <c r="I78" t="str">
        <f t="shared" si="12"/>
        <v>Acier</v>
      </c>
      <c r="J78" s="14">
        <f>(H78-AVERAGE($H$12:$H$80))/STDEV($H$12:$H$80)</f>
        <v>0.6268793140281584</v>
      </c>
    </row>
    <row r="79" spans="1:10" ht="12.75">
      <c r="A79" s="1" t="s">
        <v>26</v>
      </c>
      <c r="B79" s="1">
        <v>2005</v>
      </c>
      <c r="C79" s="1" t="s">
        <v>30</v>
      </c>
      <c r="D79" s="7">
        <v>60.3</v>
      </c>
      <c r="E79" s="2">
        <v>119.58999999999999</v>
      </c>
      <c r="F79" s="3">
        <v>51882.84305498981</v>
      </c>
      <c r="G79" s="12">
        <f>IF(OR(A79="CP-Acier",A79="CP-Fonte acquis",A79="CP-Aluminium"),F79/SUMIF('Table d''actualisation'!A:A,'Dist+Alim'!B79,'Table d''actualisation'!C:C),F79/SUMIF('Table d''actualisation'!A:A,'Dist+Alim'!B79,'Table d''actualisation'!B:B))</f>
        <v>75164.72388806927</v>
      </c>
      <c r="H79" s="13">
        <f t="shared" si="11"/>
        <v>628.5201428887807</v>
      </c>
      <c r="I79" t="str">
        <f t="shared" si="12"/>
        <v>Acier</v>
      </c>
      <c r="J79" s="14">
        <f>(H79-AVERAGE($H$12:$H$80))/STDEV($H$12:$H$80)</f>
        <v>1.0427743632137345</v>
      </c>
    </row>
    <row r="80" spans="1:10" ht="12.75">
      <c r="A80" s="1" t="s">
        <v>26</v>
      </c>
      <c r="B80" s="1">
        <v>2009</v>
      </c>
      <c r="C80" s="1" t="s">
        <v>30</v>
      </c>
      <c r="D80" s="7">
        <v>60.3</v>
      </c>
      <c r="E80" s="2">
        <v>213.60000000000002</v>
      </c>
      <c r="F80" s="3">
        <v>78087.86842350524</v>
      </c>
      <c r="G80" s="12">
        <f>IF(OR(A80="CP-Acier",A80="CP-Fonte acquis",A80="CP-Aluminium"),F80/SUMIF('Table d''actualisation'!A:A,'Dist+Alim'!B80,'Table d''actualisation'!C:C),F80/SUMIF('Table d''actualisation'!A:A,'Dist+Alim'!B80,'Table d''actualisation'!B:B))</f>
        <v>94406.37108143269</v>
      </c>
      <c r="H80" s="13">
        <f t="shared" si="11"/>
        <v>441.97739270333653</v>
      </c>
      <c r="I80" t="str">
        <f t="shared" si="12"/>
        <v>Acier</v>
      </c>
      <c r="J80" s="14">
        <f>(H80-AVERAGE($H$12:$H$80))/STDEV($H$12:$H$80)</f>
        <v>0.20830887053706626</v>
      </c>
    </row>
    <row r="81" spans="1:10" ht="12.75">
      <c r="A81" s="1" t="s">
        <v>37</v>
      </c>
      <c r="B81" s="1">
        <v>1957</v>
      </c>
      <c r="C81" s="1" t="s">
        <v>30</v>
      </c>
      <c r="D81" s="7">
        <v>88.9</v>
      </c>
      <c r="E81" s="2">
        <v>2777</v>
      </c>
      <c r="F81" s="3">
        <v>24349.76</v>
      </c>
      <c r="G81" s="12">
        <f>IF(OR(A81="CP-Acier",A81="CP-Fonte acquis",A81="CP-Aluminium"),F81/SUMIF('Table d''actualisation'!A:A,'Dist+Alim'!B81,'Table d''actualisation'!C:C),F81/SUMIF('Table d''actualisation'!A:A,'Dist+Alim'!B81,'Table d''actualisation'!B:B))</f>
        <v>396028.17207547167</v>
      </c>
      <c r="H81" s="13">
        <f t="shared" si="11"/>
        <v>142.61007276754472</v>
      </c>
      <c r="I81" t="str">
        <f t="shared" si="12"/>
        <v>Acier</v>
      </c>
      <c r="J81" s="14">
        <f>(H81-AVERAGE($H$81:$H$94))/STDEV($H$81:$H$94)</f>
        <v>-1.0045045463102584</v>
      </c>
    </row>
    <row r="82" spans="1:10" ht="12.75">
      <c r="A82" s="1" t="s">
        <v>26</v>
      </c>
      <c r="B82" s="1">
        <v>1979</v>
      </c>
      <c r="C82" s="1" t="s">
        <v>27</v>
      </c>
      <c r="D82" s="7">
        <v>88.9</v>
      </c>
      <c r="E82" s="2">
        <v>34</v>
      </c>
      <c r="F82" s="3">
        <v>4615.88</v>
      </c>
      <c r="G82" s="12">
        <f>IF(OR(A82="CP-Acier",A82="CP-Fonte acquis",A82="CP-Aluminium"),F82/SUMIF('Table d''actualisation'!A:A,'Dist+Alim'!B82,'Table d''actualisation'!C:C),F82/SUMIF('Table d''actualisation'!A:A,'Dist+Alim'!B82,'Table d''actualisation'!B:B))</f>
        <v>22999.355838150288</v>
      </c>
      <c r="H82" s="13">
        <f t="shared" si="11"/>
        <v>676.4516422985379</v>
      </c>
      <c r="I82" t="str">
        <f t="shared" si="12"/>
        <v>Acier</v>
      </c>
      <c r="J82" s="14">
        <f aca="true" t="shared" si="13" ref="J82:J94">(H82-AVERAGE($H$81:$H$94))/STDEV($H$81:$H$94)</f>
        <v>1.2796892863443665</v>
      </c>
    </row>
    <row r="83" spans="1:10" ht="12.75">
      <c r="A83" s="1" t="s">
        <v>26</v>
      </c>
      <c r="B83" s="1">
        <v>1982</v>
      </c>
      <c r="C83" s="1" t="s">
        <v>27</v>
      </c>
      <c r="D83" s="7">
        <v>88.9</v>
      </c>
      <c r="E83" s="2">
        <v>1864</v>
      </c>
      <c r="F83" s="3">
        <v>57897.97348297604</v>
      </c>
      <c r="G83" s="12">
        <f>IF(OR(A83="CP-Acier",A83="CP-Fonte acquis",A83="CP-Aluminium"),F83/SUMIF('Table d''actualisation'!A:A,'Dist+Alim'!B83,'Table d''actualisation'!C:C),F83/SUMIF('Table d''actualisation'!A:A,'Dist+Alim'!B83,'Table d''actualisation'!B:B))</f>
        <v>223802.92888935131</v>
      </c>
      <c r="H83" s="13">
        <f t="shared" si="11"/>
        <v>120.06594897497388</v>
      </c>
      <c r="I83" t="str">
        <f t="shared" si="12"/>
        <v>Acier</v>
      </c>
      <c r="J83" s="14">
        <f t="shared" si="13"/>
        <v>-1.1009660275224349</v>
      </c>
    </row>
    <row r="84" spans="1:10" ht="12.75">
      <c r="A84" s="1" t="s">
        <v>26</v>
      </c>
      <c r="B84" s="1">
        <v>1982</v>
      </c>
      <c r="C84" s="1" t="s">
        <v>27</v>
      </c>
      <c r="D84" s="8">
        <v>88.9</v>
      </c>
      <c r="E84" s="2">
        <v>-0.35</v>
      </c>
      <c r="F84" s="3">
        <v>-7.073684210526316</v>
      </c>
      <c r="G84" s="12">
        <f>IF(OR(A84="CP-Acier",A84="CP-Fonte acquis",A84="CP-Aluminium"),F84/SUMIF('Table d''actualisation'!A:A,'Dist+Alim'!B84,'Table d''actualisation'!C:C),F84/SUMIF('Table d''actualisation'!A:A,'Dist+Alim'!B84,'Table d''actualisation'!B:B))</f>
        <v>-27.343120132168984</v>
      </c>
      <c r="H84" s="13">
        <f t="shared" si="11"/>
        <v>78.12320037762568</v>
      </c>
      <c r="I84" t="str">
        <f t="shared" si="12"/>
        <v>Acier</v>
      </c>
      <c r="J84" s="14">
        <f t="shared" si="13"/>
        <v>-1.2804300729223015</v>
      </c>
    </row>
    <row r="85" spans="1:10" ht="12.75">
      <c r="A85" s="1" t="s">
        <v>26</v>
      </c>
      <c r="B85" s="1">
        <v>1982</v>
      </c>
      <c r="C85" s="1" t="s">
        <v>31</v>
      </c>
      <c r="D85" s="7">
        <v>88.9</v>
      </c>
      <c r="E85" s="2">
        <v>690</v>
      </c>
      <c r="F85" s="3">
        <v>35065.4</v>
      </c>
      <c r="G85" s="12">
        <f>IF(OR(A85="CP-Acier",A85="CP-Fonte acquis",A85="CP-Aluminium"),F85/SUMIF('Table d''actualisation'!A:A,'Dist+Alim'!B85,'Table d''actualisation'!C:C),F85/SUMIF('Table d''actualisation'!A:A,'Dist+Alim'!B85,'Table d''actualisation'!B:B))</f>
        <v>135544.28161434978</v>
      </c>
      <c r="H85" s="13">
        <f t="shared" si="11"/>
        <v>196.44098784688373</v>
      </c>
      <c r="I85" t="str">
        <f t="shared" si="12"/>
        <v>Acier</v>
      </c>
      <c r="J85" s="14">
        <f t="shared" si="13"/>
        <v>-0.7741735806299203</v>
      </c>
    </row>
    <row r="86" spans="1:10" ht="12.75">
      <c r="A86" s="1" t="s">
        <v>26</v>
      </c>
      <c r="B86" s="1">
        <v>1983</v>
      </c>
      <c r="C86" s="1" t="s">
        <v>27</v>
      </c>
      <c r="D86" s="7">
        <v>88.9</v>
      </c>
      <c r="E86" s="2">
        <v>2888</v>
      </c>
      <c r="F86" s="3">
        <v>198042.19</v>
      </c>
      <c r="G86" s="12">
        <f>IF(OR(A86="CP-Acier",A86="CP-Fonte acquis",A86="CP-Aluminium"),F86/SUMIF('Table d''actualisation'!A:A,'Dist+Alim'!B86,'Table d''actualisation'!C:C),F86/SUMIF('Table d''actualisation'!A:A,'Dist+Alim'!B86,'Table d''actualisation'!B:B))</f>
        <v>735829.1714655173</v>
      </c>
      <c r="H86" s="13">
        <f t="shared" si="11"/>
        <v>254.7884942747636</v>
      </c>
      <c r="I86" t="str">
        <f t="shared" si="12"/>
        <v>Acier</v>
      </c>
      <c r="J86" s="14">
        <f t="shared" si="13"/>
        <v>-0.5245170871304915</v>
      </c>
    </row>
    <row r="87" spans="1:10" ht="12.75">
      <c r="A87" s="1" t="s">
        <v>26</v>
      </c>
      <c r="B87" s="1">
        <v>1983</v>
      </c>
      <c r="C87" s="1" t="s">
        <v>31</v>
      </c>
      <c r="D87" s="7">
        <v>88.9</v>
      </c>
      <c r="E87" s="2">
        <v>2842</v>
      </c>
      <c r="F87" s="3">
        <v>577205.99</v>
      </c>
      <c r="G87" s="12">
        <f>IF(OR(A87="CP-Acier",A87="CP-Fonte acquis",A87="CP-Aluminium"),F87/SUMIF('Table d''actualisation'!A:A,'Dist+Alim'!B87,'Table d''actualisation'!C:C),F87/SUMIF('Table d''actualisation'!A:A,'Dist+Alim'!B87,'Table d''actualisation'!B:B))</f>
        <v>2144618.807672414</v>
      </c>
      <c r="H87" s="13">
        <f t="shared" si="11"/>
        <v>754.6160477383582</v>
      </c>
      <c r="I87" t="str">
        <f t="shared" si="12"/>
        <v>Acier</v>
      </c>
      <c r="J87" s="14">
        <f t="shared" si="13"/>
        <v>1.614138049852259</v>
      </c>
    </row>
    <row r="88" spans="1:10" ht="12.75">
      <c r="A88" s="1" t="s">
        <v>26</v>
      </c>
      <c r="B88" s="1">
        <v>1984</v>
      </c>
      <c r="C88" s="1" t="s">
        <v>31</v>
      </c>
      <c r="D88" s="7">
        <v>88.9</v>
      </c>
      <c r="E88" s="2">
        <v>1896.1</v>
      </c>
      <c r="F88" s="3">
        <v>313359.16460526315</v>
      </c>
      <c r="G88" s="12">
        <f>IF(OR(A88="CP-Acier",A88="CP-Fonte acquis",A88="CP-Aluminium"),F88/SUMIF('Table d''actualisation'!A:A,'Dist+Alim'!B88,'Table d''actualisation'!C:C),F88/SUMIF('Table d''actualisation'!A:A,'Dist+Alim'!B88,'Table d''actualisation'!B:B))</f>
        <v>1111586.8308219623</v>
      </c>
      <c r="H88" s="13">
        <f t="shared" si="11"/>
        <v>586.2490537534742</v>
      </c>
      <c r="I88" t="str">
        <f t="shared" si="12"/>
        <v>Acier</v>
      </c>
      <c r="J88" s="14">
        <f t="shared" si="13"/>
        <v>0.8937317135290199</v>
      </c>
    </row>
    <row r="89" spans="1:10" ht="12.75">
      <c r="A89" s="1" t="s">
        <v>26</v>
      </c>
      <c r="B89" s="1">
        <v>1984</v>
      </c>
      <c r="C89" s="1" t="s">
        <v>33</v>
      </c>
      <c r="D89" s="7">
        <v>88.9</v>
      </c>
      <c r="E89" s="2">
        <v>1536.7900000000002</v>
      </c>
      <c r="F89" s="3">
        <v>157354.38399449037</v>
      </c>
      <c r="G89" s="12">
        <f>IF(OR(A89="CP-Acier",A89="CP-Fonte acquis",A89="CP-Aluminium"),F89/SUMIF('Table d''actualisation'!A:A,'Dist+Alim'!B89,'Table d''actualisation'!C:C),F89/SUMIF('Table d''actualisation'!A:A,'Dist+Alim'!B89,'Table d''actualisation'!B:B))</f>
        <v>558187.1563919783</v>
      </c>
      <c r="H89" s="13">
        <f t="shared" si="11"/>
        <v>363.21628614968745</v>
      </c>
      <c r="I89" t="str">
        <f t="shared" si="12"/>
        <v>Acier</v>
      </c>
      <c r="J89" s="14">
        <f t="shared" si="13"/>
        <v>-0.06057776950363259</v>
      </c>
    </row>
    <row r="90" spans="1:10" ht="12.75">
      <c r="A90" s="1" t="s">
        <v>26</v>
      </c>
      <c r="B90" s="1">
        <v>1984</v>
      </c>
      <c r="C90" s="1" t="s">
        <v>34</v>
      </c>
      <c r="D90" s="7">
        <v>88.9</v>
      </c>
      <c r="E90" s="2">
        <v>4137</v>
      </c>
      <c r="F90" s="3">
        <v>735493.96</v>
      </c>
      <c r="G90" s="12">
        <f>IF(OR(A90="CP-Acier",A90="CP-Fonte acquis",A90="CP-Aluminium"),F90/SUMIF('Table d''actualisation'!A:A,'Dist+Alim'!B90,'Table d''actualisation'!C:C),F90/SUMIF('Table d''actualisation'!A:A,'Dist+Alim'!B90,'Table d''actualisation'!B:B))</f>
        <v>2609036.1873251027</v>
      </c>
      <c r="H90" s="13">
        <f t="shared" si="11"/>
        <v>630.658976873363</v>
      </c>
      <c r="I90" t="str">
        <f t="shared" si="12"/>
        <v>Acier</v>
      </c>
      <c r="J90" s="14">
        <f t="shared" si="13"/>
        <v>1.0837522707296086</v>
      </c>
    </row>
    <row r="91" spans="1:10" ht="12.75">
      <c r="A91" s="1" t="s">
        <v>26</v>
      </c>
      <c r="B91" s="1">
        <v>1985</v>
      </c>
      <c r="C91" s="1" t="s">
        <v>33</v>
      </c>
      <c r="D91" s="7">
        <v>88.9</v>
      </c>
      <c r="E91" s="2">
        <v>182</v>
      </c>
      <c r="F91" s="3">
        <v>22512.89</v>
      </c>
      <c r="G91" s="12">
        <f>IF(OR(A91="CP-Acier",A91="CP-Fonte acquis",A91="CP-Aluminium"),F91/SUMIF('Table d''actualisation'!A:A,'Dist+Alim'!B91,'Table d''actualisation'!C:C),F91/SUMIF('Table d''actualisation'!A:A,'Dist+Alim'!B91,'Table d''actualisation'!B:B))</f>
        <v>79533.2425409836</v>
      </c>
      <c r="H91" s="13">
        <f t="shared" si="11"/>
        <v>436.99583813727253</v>
      </c>
      <c r="I91" t="str">
        <f t="shared" si="12"/>
        <v>Acier</v>
      </c>
      <c r="J91" s="14">
        <f t="shared" si="13"/>
        <v>0.2551091444512369</v>
      </c>
    </row>
    <row r="92" spans="1:10" ht="12.75">
      <c r="A92" s="1" t="s">
        <v>35</v>
      </c>
      <c r="B92" s="1">
        <v>1988</v>
      </c>
      <c r="C92" s="1" t="s">
        <v>30</v>
      </c>
      <c r="D92" s="7">
        <v>88.9</v>
      </c>
      <c r="E92" s="2">
        <v>11008.00250000006</v>
      </c>
      <c r="F92" s="3">
        <v>731001.54</v>
      </c>
      <c r="G92" s="12">
        <f>IF(OR(A92="CP-Acier",A92="CP-Fonte acquis",A92="CP-Aluminium"),F92/SUMIF('Table d''actualisation'!A:A,'Dist+Alim'!B92,'Table d''actualisation'!C:C),F92/SUMIF('Table d''actualisation'!A:A,'Dist+Alim'!B92,'Table d''actualisation'!B:B))</f>
        <v>2377823.877283019</v>
      </c>
      <c r="H92" s="13">
        <f t="shared" si="11"/>
        <v>216.00866072505033</v>
      </c>
      <c r="I92" t="str">
        <f t="shared" si="12"/>
        <v>Acier</v>
      </c>
      <c r="J92" s="14">
        <f t="shared" si="13"/>
        <v>-0.6904476959128883</v>
      </c>
    </row>
    <row r="93" spans="1:10" ht="12.75">
      <c r="A93" s="1" t="s">
        <v>26</v>
      </c>
      <c r="B93" s="1">
        <v>1989</v>
      </c>
      <c r="C93" s="1" t="s">
        <v>30</v>
      </c>
      <c r="D93" s="7">
        <v>88.9</v>
      </c>
      <c r="E93" s="2">
        <v>7444</v>
      </c>
      <c r="F93" s="3">
        <v>523351.05</v>
      </c>
      <c r="G93" s="12">
        <f>IF(OR(A93="CP-Acier",A93="CP-Fonte acquis",A93="CP-Aluminium"),F93/SUMIF('Table d''actualisation'!A:A,'Dist+Alim'!B93,'Table d''actualisation'!C:C),F93/SUMIF('Table d''actualisation'!A:A,'Dist+Alim'!B93,'Table d''actualisation'!B:B))</f>
        <v>1594094.0109540636</v>
      </c>
      <c r="H93" s="13">
        <f t="shared" si="11"/>
        <v>214.1448160873272</v>
      </c>
      <c r="I93" t="str">
        <f t="shared" si="12"/>
        <v>Acier</v>
      </c>
      <c r="J93" s="14">
        <f t="shared" si="13"/>
        <v>-0.69842268825051</v>
      </c>
    </row>
    <row r="94" spans="1:10" ht="12.75">
      <c r="A94" s="1" t="s">
        <v>26</v>
      </c>
      <c r="B94" s="1">
        <v>1994</v>
      </c>
      <c r="C94" s="1" t="s">
        <v>30</v>
      </c>
      <c r="D94" s="8">
        <v>88.9</v>
      </c>
      <c r="E94" s="2">
        <v>-2.09</v>
      </c>
      <c r="F94" s="3">
        <v>-500.76537953795383</v>
      </c>
      <c r="G94" s="12">
        <f>IF(OR(A94="CP-Acier",A94="CP-Fonte acquis",A94="CP-Aluminium"),F94/SUMIF('Table d''actualisation'!A:A,'Dist+Alim'!B94,'Table d''actualisation'!C:C),F94/SUMIF('Table d''actualisation'!A:A,'Dist+Alim'!B94,'Table d''actualisation'!B:B))</f>
        <v>-1280.8894871267541</v>
      </c>
      <c r="H94" s="13">
        <f t="shared" si="11"/>
        <v>612.8657833142365</v>
      </c>
      <c r="I94" t="str">
        <f t="shared" si="12"/>
        <v>Acier</v>
      </c>
      <c r="J94" s="14">
        <f t="shared" si="13"/>
        <v>1.0076190032759447</v>
      </c>
    </row>
    <row r="95" spans="1:10" ht="12.75">
      <c r="A95" s="1" t="s">
        <v>37</v>
      </c>
      <c r="B95" s="1">
        <v>1957</v>
      </c>
      <c r="C95" s="1" t="s">
        <v>30</v>
      </c>
      <c r="D95" s="7">
        <v>114.3</v>
      </c>
      <c r="E95" s="2">
        <v>3827.6</v>
      </c>
      <c r="F95" s="3">
        <v>32952.85753138075</v>
      </c>
      <c r="G95" s="12">
        <f>IF(OR(A95="CP-Acier",A95="CP-Fonte acquis",A95="CP-Aluminium"),F95/SUMIF('Table d''actualisation'!A:A,'Dist+Alim'!B95,'Table d''actualisation'!C:C),F95/SUMIF('Table d''actualisation'!A:A,'Dist+Alim'!B95,'Table d''actualisation'!B:B))</f>
        <v>535950.2489066077</v>
      </c>
      <c r="H95" s="13">
        <f t="shared" si="11"/>
        <v>140.02253341692125</v>
      </c>
      <c r="I95" t="str">
        <f t="shared" si="12"/>
        <v>Acier</v>
      </c>
      <c r="J95" s="14">
        <f>(H95-AVERAGE($H$95:$H$188))/STDEV($H$95:$H$188)</f>
        <v>-1.411951813149924</v>
      </c>
    </row>
    <row r="96" spans="1:10" ht="12.75">
      <c r="A96" s="1" t="s">
        <v>26</v>
      </c>
      <c r="B96" s="1">
        <v>1979</v>
      </c>
      <c r="C96" s="1" t="s">
        <v>30</v>
      </c>
      <c r="D96" s="7">
        <v>114.3</v>
      </c>
      <c r="E96" s="2">
        <v>289381.96705199993</v>
      </c>
      <c r="F96" s="3">
        <v>16137127.406185417</v>
      </c>
      <c r="G96" s="12">
        <f>IF(OR(A96="CP-Acier",A96="CP-Fonte acquis",A96="CP-Aluminium"),F96/SUMIF('Table d''actualisation'!A:A,'Dist+Alim'!B96,'Table d''actualisation'!C:C),F96/SUMIF('Table d''actualisation'!A:A,'Dist+Alim'!B96,'Table d''actualisation'!B:B))</f>
        <v>80405802.45162907</v>
      </c>
      <c r="H96" s="13">
        <f t="shared" si="11"/>
        <v>277.853534796039</v>
      </c>
      <c r="I96" t="str">
        <f t="shared" si="12"/>
        <v>Acier</v>
      </c>
      <c r="J96" s="14">
        <f aca="true" t="shared" si="14" ref="J96:J159">(H96-AVERAGE($H$95:$H$188))/STDEV($H$95:$H$188)</f>
        <v>-0.8744331405857277</v>
      </c>
    </row>
    <row r="97" spans="1:10" ht="12.75">
      <c r="A97" s="1" t="s">
        <v>26</v>
      </c>
      <c r="B97" s="1">
        <v>1979</v>
      </c>
      <c r="C97" s="1" t="s">
        <v>27</v>
      </c>
      <c r="D97" s="7">
        <v>114.3</v>
      </c>
      <c r="E97" s="2">
        <v>7784</v>
      </c>
      <c r="F97" s="3">
        <v>233920.7</v>
      </c>
      <c r="G97" s="12">
        <f>IF(OR(A97="CP-Acier",A97="CP-Fonte acquis",A97="CP-Aluminium"),F97/SUMIF('Table d''actualisation'!A:A,'Dist+Alim'!B97,'Table d''actualisation'!C:C),F97/SUMIF('Table d''actualisation'!A:A,'Dist+Alim'!B97,'Table d''actualisation'!B:B))</f>
        <v>1165547.0716763006</v>
      </c>
      <c r="H97" s="13">
        <f t="shared" si="11"/>
        <v>149.73626306221746</v>
      </c>
      <c r="I97" t="str">
        <f t="shared" si="12"/>
        <v>Acier</v>
      </c>
      <c r="J97" s="14">
        <f t="shared" si="14"/>
        <v>-1.37406983440535</v>
      </c>
    </row>
    <row r="98" spans="1:10" ht="12.75">
      <c r="A98" s="1" t="s">
        <v>26</v>
      </c>
      <c r="B98" s="1">
        <v>1980</v>
      </c>
      <c r="C98" s="1" t="s">
        <v>30</v>
      </c>
      <c r="D98" s="7">
        <v>114.3</v>
      </c>
      <c r="E98" s="2">
        <v>17334.743619999997</v>
      </c>
      <c r="F98" s="3">
        <v>2630303.46275447</v>
      </c>
      <c r="G98" s="12">
        <f>IF(OR(A98="CP-Acier",A98="CP-Fonte acquis",A98="CP-Aluminium"),F98/SUMIF('Table d''actualisation'!A:A,'Dist+Alim'!B98,'Table d''actualisation'!C:C),F98/SUMIF('Table d''actualisation'!A:A,'Dist+Alim'!B98,'Table d''actualisation'!B:B))</f>
        <v>12189900.99405566</v>
      </c>
      <c r="H98" s="13">
        <f t="shared" si="11"/>
        <v>703.2063041296749</v>
      </c>
      <c r="I98" t="str">
        <f t="shared" si="12"/>
        <v>Acier</v>
      </c>
      <c r="J98" s="14">
        <f t="shared" si="14"/>
        <v>0.7843740483342561</v>
      </c>
    </row>
    <row r="99" spans="1:10" ht="12.75">
      <c r="A99" s="1" t="s">
        <v>26</v>
      </c>
      <c r="B99" s="1">
        <v>1980</v>
      </c>
      <c r="C99" s="1" t="s">
        <v>27</v>
      </c>
      <c r="D99" s="7">
        <v>114.3</v>
      </c>
      <c r="E99" s="2">
        <v>1330</v>
      </c>
      <c r="F99" s="3">
        <v>109182.46</v>
      </c>
      <c r="G99" s="12">
        <f>IF(OR(A99="CP-Acier",A99="CP-Fonte acquis",A99="CP-Aluminium"),F99/SUMIF('Table d''actualisation'!A:A,'Dist+Alim'!B99,'Table d''actualisation'!C:C),F99/SUMIF('Table d''actualisation'!A:A,'Dist+Alim'!B99,'Table d''actualisation'!B:B))</f>
        <v>505996.131827957</v>
      </c>
      <c r="H99" s="13">
        <f t="shared" si="11"/>
        <v>380.44821941951653</v>
      </c>
      <c r="I99" t="str">
        <f t="shared" si="12"/>
        <v>Acier</v>
      </c>
      <c r="J99" s="14">
        <f t="shared" si="14"/>
        <v>-0.47433041957836924</v>
      </c>
    </row>
    <row r="100" spans="1:10" ht="12.75">
      <c r="A100" s="1" t="s">
        <v>26</v>
      </c>
      <c r="B100" s="1">
        <v>1981</v>
      </c>
      <c r="C100" s="1" t="s">
        <v>30</v>
      </c>
      <c r="D100" s="7">
        <v>114.3</v>
      </c>
      <c r="E100" s="2">
        <v>12015.763513999998</v>
      </c>
      <c r="F100" s="3">
        <v>2562931.3259716346</v>
      </c>
      <c r="G100" s="12">
        <f>IF(OR(A100="CP-Acier",A100="CP-Fonte acquis",A100="CP-Aluminium"),F100/SUMIF('Table d''actualisation'!A:A,'Dist+Alim'!B100,'Table d''actualisation'!C:C),F100/SUMIF('Table d''actualisation'!A:A,'Dist+Alim'!B100,'Table d''actualisation'!B:B))</f>
        <v>10776813.673109995</v>
      </c>
      <c r="H100" s="13">
        <f t="shared" si="11"/>
        <v>896.889628408011</v>
      </c>
      <c r="I100" t="str">
        <f t="shared" si="12"/>
        <v>Acier</v>
      </c>
      <c r="J100" s="14">
        <f t="shared" si="14"/>
        <v>1.5397077709526645</v>
      </c>
    </row>
    <row r="101" spans="1:10" ht="12.75">
      <c r="A101" s="1" t="s">
        <v>26</v>
      </c>
      <c r="B101" s="1">
        <v>1982</v>
      </c>
      <c r="C101" s="1" t="s">
        <v>31</v>
      </c>
      <c r="D101" s="7">
        <v>114.3</v>
      </c>
      <c r="E101" s="2">
        <v>1895.33</v>
      </c>
      <c r="F101" s="3">
        <v>226649.77015558866</v>
      </c>
      <c r="G101" s="12">
        <f>IF(OR(A101="CP-Acier",A101="CP-Fonte acquis",A101="CP-Aluminium"),F101/SUMIF('Table d''actualisation'!A:A,'Dist+Alim'!B101,'Table d''actualisation'!C:C),F101/SUMIF('Table d''actualisation'!A:A,'Dist+Alim'!B101,'Table d''actualisation'!B:B))</f>
        <v>876108.0801529929</v>
      </c>
      <c r="H101" s="13">
        <f t="shared" si="11"/>
        <v>462.2456670621965</v>
      </c>
      <c r="I101" t="str">
        <f t="shared" si="12"/>
        <v>Acier</v>
      </c>
      <c r="J101" s="14">
        <f t="shared" si="14"/>
        <v>-0.15533356810012078</v>
      </c>
    </row>
    <row r="102" spans="1:10" ht="12.75">
      <c r="A102" s="1" t="s">
        <v>26</v>
      </c>
      <c r="B102" s="1">
        <v>1983</v>
      </c>
      <c r="C102" s="1" t="s">
        <v>30</v>
      </c>
      <c r="D102" s="7">
        <v>114.3</v>
      </c>
      <c r="E102" s="2">
        <v>6542</v>
      </c>
      <c r="F102" s="3">
        <v>544240.09</v>
      </c>
      <c r="G102" s="12">
        <f>IF(OR(A102="CP-Acier",A102="CP-Fonte acquis",A102="CP-Aluminium"),F102/SUMIF('Table d''actualisation'!A:A,'Dist+Alim'!B102,'Table d''actualisation'!C:C),F102/SUMIF('Table d''actualisation'!A:A,'Dist+Alim'!B102,'Table d''actualisation'!B:B))</f>
        <v>2022133.4378448275</v>
      </c>
      <c r="H102" s="13">
        <f t="shared" si="11"/>
        <v>309.1001892150455</v>
      </c>
      <c r="I102" t="str">
        <f t="shared" si="12"/>
        <v>Acier</v>
      </c>
      <c r="J102" s="14">
        <f t="shared" si="14"/>
        <v>-0.7525762285897217</v>
      </c>
    </row>
    <row r="103" spans="1:10" ht="12.75">
      <c r="A103" s="1" t="s">
        <v>26</v>
      </c>
      <c r="B103" s="1">
        <v>1983</v>
      </c>
      <c r="C103" s="1" t="s">
        <v>30</v>
      </c>
      <c r="D103" s="7">
        <v>114.3</v>
      </c>
      <c r="E103" s="2">
        <v>2614.88</v>
      </c>
      <c r="F103" s="3">
        <v>191450.16370069853</v>
      </c>
      <c r="G103" s="12">
        <f>IF(OR(A103="CP-Acier",A103="CP-Fonte acquis",A103="CP-Aluminium"),F103/SUMIF('Table d''actualisation'!A:A,'Dist+Alim'!B103,'Table d''actualisation'!C:C),F103/SUMIF('Table d''actualisation'!A:A,'Dist+Alim'!B103,'Table d''actualisation'!B:B))</f>
        <v>711336.3840948368</v>
      </c>
      <c r="H103" s="13">
        <f t="shared" si="11"/>
        <v>272.03404519321606</v>
      </c>
      <c r="I103" t="str">
        <f t="shared" si="12"/>
        <v>Acier</v>
      </c>
      <c r="J103" s="14">
        <f t="shared" si="14"/>
        <v>-0.8971282113246135</v>
      </c>
    </row>
    <row r="104" spans="1:10" ht="12.75">
      <c r="A104" s="1" t="s">
        <v>26</v>
      </c>
      <c r="B104" s="1">
        <v>1983</v>
      </c>
      <c r="C104" s="1" t="s">
        <v>31</v>
      </c>
      <c r="D104" s="7">
        <v>114.3</v>
      </c>
      <c r="E104" s="2">
        <v>4667</v>
      </c>
      <c r="F104" s="3">
        <v>645066.23</v>
      </c>
      <c r="G104" s="12">
        <f>IF(OR(A104="CP-Acier",A104="CP-Fonte acquis",A104="CP-Aluminium"),F104/SUMIF('Table d''actualisation'!A:A,'Dist+Alim'!B104,'Table d''actualisation'!C:C),F104/SUMIF('Table d''actualisation'!A:A,'Dist+Alim'!B104,'Table d''actualisation'!B:B))</f>
        <v>2396754.6993965516</v>
      </c>
      <c r="H104" s="13">
        <f t="shared" si="11"/>
        <v>513.5536103270948</v>
      </c>
      <c r="I104" t="str">
        <f t="shared" si="12"/>
        <v>Acier</v>
      </c>
      <c r="J104" s="14">
        <f t="shared" si="14"/>
        <v>0.04475913441089514</v>
      </c>
    </row>
    <row r="105" spans="1:10" ht="12.75">
      <c r="A105" s="1" t="s">
        <v>26</v>
      </c>
      <c r="B105" s="1">
        <v>1983</v>
      </c>
      <c r="C105" s="1" t="s">
        <v>33</v>
      </c>
      <c r="D105" s="7">
        <v>114.3</v>
      </c>
      <c r="E105" s="2">
        <v>17808.149999999998</v>
      </c>
      <c r="F105" s="3">
        <v>2105554.6252194</v>
      </c>
      <c r="G105" s="12">
        <f>IF(OR(A105="CP-Acier",A105="CP-Fonte acquis",A105="CP-Aluminium"),F105/SUMIF('Table d''actualisation'!A:A,'Dist+Alim'!B105,'Table d''actualisation'!C:C),F105/SUMIF('Table d''actualisation'!A:A,'Dist+Alim'!B105,'Table d''actualisation'!B:B))</f>
        <v>7823224.512668633</v>
      </c>
      <c r="H105" s="13">
        <f t="shared" si="11"/>
        <v>439.3058522456647</v>
      </c>
      <c r="I105" t="str">
        <f t="shared" si="12"/>
        <v>Acier</v>
      </c>
      <c r="J105" s="14">
        <f t="shared" si="14"/>
        <v>-0.24479514558031465</v>
      </c>
    </row>
    <row r="106" spans="1:10" ht="12.75">
      <c r="A106" s="1" t="s">
        <v>26</v>
      </c>
      <c r="B106" s="1">
        <v>1983</v>
      </c>
      <c r="C106" s="1" t="s">
        <v>36</v>
      </c>
      <c r="D106" s="7">
        <v>114.3</v>
      </c>
      <c r="E106" s="2">
        <v>3083.730762</v>
      </c>
      <c r="F106" s="3">
        <v>409807.43413793104</v>
      </c>
      <c r="G106" s="12">
        <f>IF(OR(A106="CP-Acier",A106="CP-Fonte acquis",A106="CP-Aluminium"),F106/SUMIF('Table d''actualisation'!A:A,'Dist+Alim'!B106,'Table d''actualisation'!C:C),F106/SUMIF('Table d''actualisation'!A:A,'Dist+Alim'!B106,'Table d''actualisation'!B:B))</f>
        <v>1522646.587184899</v>
      </c>
      <c r="H106" s="13">
        <f t="shared" si="11"/>
        <v>493.767681001231</v>
      </c>
      <c r="I106" t="str">
        <f t="shared" si="12"/>
        <v>Acier</v>
      </c>
      <c r="J106" s="14">
        <f t="shared" si="14"/>
        <v>-0.032402798392842325</v>
      </c>
    </row>
    <row r="107" spans="1:10" ht="12.75">
      <c r="A107" s="1" t="s">
        <v>26</v>
      </c>
      <c r="B107" s="1">
        <v>1984</v>
      </c>
      <c r="C107" s="1" t="s">
        <v>30</v>
      </c>
      <c r="D107" s="7">
        <v>114.3</v>
      </c>
      <c r="E107" s="2">
        <v>1487.68</v>
      </c>
      <c r="F107" s="3">
        <v>177376.6627518114</v>
      </c>
      <c r="G107" s="12">
        <f>IF(OR(A107="CP-Acier",A107="CP-Fonte acquis",A107="CP-Aluminium"),F107/SUMIF('Table d''actualisation'!A:A,'Dist+Alim'!B107,'Table d''actualisation'!C:C),F107/SUMIF('Table d''actualisation'!A:A,'Dist+Alim'!B107,'Table d''actualisation'!B:B))</f>
        <v>629212.6884446973</v>
      </c>
      <c r="H107" s="13">
        <f t="shared" si="11"/>
        <v>422.9489463088146</v>
      </c>
      <c r="I107" t="str">
        <f t="shared" si="12"/>
        <v>Acier</v>
      </c>
      <c r="J107" s="14">
        <f t="shared" si="14"/>
        <v>-0.30858444028513543</v>
      </c>
    </row>
    <row r="108" spans="1:10" ht="12.75">
      <c r="A108" s="1" t="s">
        <v>26</v>
      </c>
      <c r="B108" s="1">
        <v>1984</v>
      </c>
      <c r="C108" s="1" t="s">
        <v>30</v>
      </c>
      <c r="D108" s="7">
        <v>114.3</v>
      </c>
      <c r="E108" s="2">
        <v>9627.421477000002</v>
      </c>
      <c r="F108" s="3">
        <v>1949320.1607479225</v>
      </c>
      <c r="G108" s="12">
        <f>IF(OR(A108="CP-Acier",A108="CP-Fonte acquis",A108="CP-Aluminium"),F108/SUMIF('Table d''actualisation'!A:A,'Dist+Alim'!B108,'Table d''actualisation'!C:C),F108/SUMIF('Table d''actualisation'!A:A,'Dist+Alim'!B108,'Table d''actualisation'!B:B))</f>
        <v>6914872.339772467</v>
      </c>
      <c r="H108" s="13">
        <f t="shared" si="11"/>
        <v>718.2475968557271</v>
      </c>
      <c r="I108" t="str">
        <f t="shared" si="12"/>
        <v>Acier</v>
      </c>
      <c r="J108" s="14">
        <f t="shared" si="14"/>
        <v>0.8430326637318079</v>
      </c>
    </row>
    <row r="109" spans="1:10" ht="12.75">
      <c r="A109" s="1" t="s">
        <v>26</v>
      </c>
      <c r="B109" s="1">
        <v>1984</v>
      </c>
      <c r="C109" s="1" t="s">
        <v>30</v>
      </c>
      <c r="D109" s="7">
        <v>114.3</v>
      </c>
      <c r="E109" s="2">
        <v>3968.38</v>
      </c>
      <c r="F109" s="3">
        <v>93201.0437333943</v>
      </c>
      <c r="G109" s="12">
        <f>IF(OR(A109="CP-Acier",A109="CP-Fonte acquis",A109="CP-Aluminium"),F109/SUMIF('Table d''actualisation'!A:A,'Dist+Alim'!B109,'Table d''actualisation'!C:C),F109/SUMIF('Table d''actualisation'!A:A,'Dist+Alim'!B109,'Table d''actualisation'!B:B))</f>
        <v>330614.4020501477</v>
      </c>
      <c r="H109" s="13">
        <f t="shared" si="11"/>
        <v>83.31218332169492</v>
      </c>
      <c r="I109" t="str">
        <f t="shared" si="12"/>
        <v>Acier</v>
      </c>
      <c r="J109" s="14">
        <f t="shared" si="14"/>
        <v>-1.6331130308645856</v>
      </c>
    </row>
    <row r="110" spans="1:10" ht="12.75">
      <c r="A110" s="1" t="s">
        <v>26</v>
      </c>
      <c r="B110" s="1">
        <v>1984</v>
      </c>
      <c r="C110" s="1" t="s">
        <v>31</v>
      </c>
      <c r="D110" s="7">
        <v>114.3</v>
      </c>
      <c r="E110" s="2">
        <v>2826.5</v>
      </c>
      <c r="F110" s="3">
        <v>522118.4353947368</v>
      </c>
      <c r="G110" s="12">
        <f>IF(OR(A110="CP-Acier",A110="CP-Fonte acquis",A110="CP-Aluminium"),F110/SUMIF('Table d''actualisation'!A:A,'Dist+Alim'!B110,'Table d''actualisation'!C:C),F110/SUMIF('Table d''actualisation'!A:A,'Dist+Alim'!B110,'Table d''actualisation'!B:B))</f>
        <v>1852123.8325525234</v>
      </c>
      <c r="H110" s="13">
        <f t="shared" si="11"/>
        <v>655.2711242004328</v>
      </c>
      <c r="I110" t="str">
        <f t="shared" si="12"/>
        <v>Acier</v>
      </c>
      <c r="J110" s="14">
        <f t="shared" si="14"/>
        <v>0.5974345787890843</v>
      </c>
    </row>
    <row r="111" spans="1:10" ht="12.75">
      <c r="A111" s="1" t="s">
        <v>26</v>
      </c>
      <c r="B111" s="1">
        <v>1984</v>
      </c>
      <c r="C111" s="1" t="s">
        <v>33</v>
      </c>
      <c r="D111" s="7">
        <v>114.3</v>
      </c>
      <c r="E111" s="2">
        <v>10466.140000000001</v>
      </c>
      <c r="F111" s="3">
        <v>2536981.39600551</v>
      </c>
      <c r="G111" s="12">
        <f>IF(OR(A111="CP-Acier",A111="CP-Fonte acquis",A111="CP-Aluminium"),F111/SUMIF('Table d''actualisation'!A:A,'Dist+Alim'!B111,'Table d''actualisation'!C:C),F111/SUMIF('Table d''actualisation'!A:A,'Dist+Alim'!B111,'Table d''actualisation'!B:B))</f>
        <v>8999497.791591562</v>
      </c>
      <c r="H111" s="13">
        <f t="shared" si="11"/>
        <v>859.8678970080241</v>
      </c>
      <c r="I111" t="str">
        <f t="shared" si="12"/>
        <v>Acier</v>
      </c>
      <c r="J111" s="14">
        <f t="shared" si="14"/>
        <v>1.3953289902789854</v>
      </c>
    </row>
    <row r="112" spans="1:10" ht="12.75">
      <c r="A112" s="1" t="s">
        <v>26</v>
      </c>
      <c r="B112" s="1">
        <v>1984</v>
      </c>
      <c r="C112" s="1" t="s">
        <v>36</v>
      </c>
      <c r="D112" s="7">
        <v>114.3</v>
      </c>
      <c r="E112" s="2">
        <v>2001.936759</v>
      </c>
      <c r="F112" s="3">
        <v>566540.04</v>
      </c>
      <c r="G112" s="12">
        <f>IF(OR(A112="CP-Acier",A112="CP-Fonte acquis",A112="CP-Aluminium"),F112/SUMIF('Table d''actualisation'!A:A,'Dist+Alim'!B112,'Table d''actualisation'!C:C),F112/SUMIF('Table d''actualisation'!A:A,'Dist+Alim'!B112,'Table d''actualisation'!B:B))</f>
        <v>2009701.7056790127</v>
      </c>
      <c r="H112" s="13">
        <f t="shared" si="11"/>
        <v>1003.8787172692166</v>
      </c>
      <c r="I112" t="str">
        <f t="shared" si="12"/>
        <v>Acier</v>
      </c>
      <c r="J112" s="14">
        <f t="shared" si="14"/>
        <v>1.9569479596482753</v>
      </c>
    </row>
    <row r="113" spans="1:10" ht="12.75">
      <c r="A113" s="1" t="s">
        <v>26</v>
      </c>
      <c r="B113" s="1">
        <v>1984</v>
      </c>
      <c r="C113" s="1" t="s">
        <v>34</v>
      </c>
      <c r="D113" s="7">
        <v>114.3</v>
      </c>
      <c r="E113" s="2">
        <v>10770</v>
      </c>
      <c r="F113" s="3">
        <v>2492589.35</v>
      </c>
      <c r="G113" s="12">
        <f>IF(OR(A113="CP-Acier",A113="CP-Fonte acquis",A113="CP-Aluminium"),F113/SUMIF('Table d''actualisation'!A:A,'Dist+Alim'!B113,'Table d''actualisation'!C:C),F113/SUMIF('Table d''actualisation'!A:A,'Dist+Alim'!B113,'Table d''actualisation'!B:B))</f>
        <v>8842024.772427984</v>
      </c>
      <c r="H113" s="13">
        <f t="shared" si="11"/>
        <v>820.9865155457737</v>
      </c>
      <c r="I113" t="str">
        <f t="shared" si="12"/>
        <v>Acier</v>
      </c>
      <c r="J113" s="14">
        <f t="shared" si="14"/>
        <v>1.2436978743331257</v>
      </c>
    </row>
    <row r="114" spans="1:10" ht="12.75">
      <c r="A114" s="1" t="s">
        <v>26</v>
      </c>
      <c r="B114" s="1">
        <v>1985</v>
      </c>
      <c r="C114" s="1" t="s">
        <v>30</v>
      </c>
      <c r="D114" s="7">
        <v>114.3</v>
      </c>
      <c r="E114" s="2">
        <v>3091</v>
      </c>
      <c r="F114" s="3">
        <v>528975.24</v>
      </c>
      <c r="G114" s="12">
        <f>IF(OR(A114="CP-Acier",A114="CP-Fonte acquis",A114="CP-Aluminium"),F114/SUMIF('Table d''actualisation'!A:A,'Dist+Alim'!B114,'Table d''actualisation'!C:C),F114/SUMIF('Table d''actualisation'!A:A,'Dist+Alim'!B114,'Table d''actualisation'!B:B))</f>
        <v>1868756.790491803</v>
      </c>
      <c r="H114" s="13">
        <f t="shared" si="11"/>
        <v>604.580003394307</v>
      </c>
      <c r="I114" t="str">
        <f t="shared" si="12"/>
        <v>Acier</v>
      </c>
      <c r="J114" s="14">
        <f t="shared" si="14"/>
        <v>0.39974738437080304</v>
      </c>
    </row>
    <row r="115" spans="1:10" ht="12.75">
      <c r="A115" s="1" t="s">
        <v>26</v>
      </c>
      <c r="B115" s="1">
        <v>1985</v>
      </c>
      <c r="C115" s="1" t="s">
        <v>30</v>
      </c>
      <c r="D115" s="7">
        <v>114.3</v>
      </c>
      <c r="E115" s="2">
        <v>13119.46</v>
      </c>
      <c r="F115" s="3">
        <v>1238167.49</v>
      </c>
      <c r="G115" s="12">
        <f>IF(OR(A115="CP-Acier",A115="CP-Fonte acquis",A115="CP-Aluminium"),F115/SUMIF('Table d''actualisation'!A:A,'Dist+Alim'!B115,'Table d''actualisation'!C:C),F115/SUMIF('Table d''actualisation'!A:A,'Dist+Alim'!B115,'Table d''actualisation'!B:B))</f>
        <v>4374181.870409836</v>
      </c>
      <c r="H115" s="13">
        <f t="shared" si="11"/>
        <v>333.41173115431855</v>
      </c>
      <c r="I115" t="str">
        <f t="shared" si="12"/>
        <v>Acier</v>
      </c>
      <c r="J115" s="14">
        <f t="shared" si="14"/>
        <v>-0.657765136597128</v>
      </c>
    </row>
    <row r="116" spans="1:10" ht="12.75">
      <c r="A116" s="1" t="s">
        <v>26</v>
      </c>
      <c r="B116" s="1">
        <v>1985</v>
      </c>
      <c r="C116" s="1" t="s">
        <v>31</v>
      </c>
      <c r="D116" s="7">
        <v>114.3</v>
      </c>
      <c r="E116" s="2">
        <v>2654.4</v>
      </c>
      <c r="F116" s="3">
        <v>665545.42</v>
      </c>
      <c r="G116" s="12">
        <f>IF(OR(A116="CP-Acier",A116="CP-Fonte acquis",A116="CP-Aluminium"),F116/SUMIF('Table d''actualisation'!A:A,'Dist+Alim'!B116,'Table d''actualisation'!C:C),F116/SUMIF('Table d''actualisation'!A:A,'Dist+Alim'!B116,'Table d''actualisation'!B:B))</f>
        <v>2351230.1313114753</v>
      </c>
      <c r="H116" s="13">
        <f t="shared" si="11"/>
        <v>885.7859144482652</v>
      </c>
      <c r="I116" t="str">
        <f t="shared" si="12"/>
        <v>Acier</v>
      </c>
      <c r="J116" s="14">
        <f t="shared" si="14"/>
        <v>1.4964050775930022</v>
      </c>
    </row>
    <row r="117" spans="1:10" ht="12.75">
      <c r="A117" s="1" t="s">
        <v>26</v>
      </c>
      <c r="B117" s="1">
        <v>1985</v>
      </c>
      <c r="C117" s="1" t="s">
        <v>33</v>
      </c>
      <c r="D117" s="7">
        <v>114.3</v>
      </c>
      <c r="E117" s="2">
        <v>7829.26205</v>
      </c>
      <c r="F117" s="3">
        <v>1829540.25</v>
      </c>
      <c r="G117" s="12">
        <f>IF(OR(A117="CP-Acier",A117="CP-Fonte acquis",A117="CP-Aluminium"),F117/SUMIF('Table d''actualisation'!A:A,'Dist+Alim'!B117,'Table d''actualisation'!C:C),F117/SUMIF('Table d''actualisation'!A:A,'Dist+Alim'!B117,'Table d''actualisation'!B:B))</f>
        <v>6463375.801229508</v>
      </c>
      <c r="H117" s="13">
        <f t="shared" si="11"/>
        <v>825.5408696186772</v>
      </c>
      <c r="I117" t="str">
        <f t="shared" si="12"/>
        <v>Acier</v>
      </c>
      <c r="J117" s="14">
        <f t="shared" si="14"/>
        <v>1.2614591205778716</v>
      </c>
    </row>
    <row r="118" spans="1:10" ht="12.75">
      <c r="A118" s="1" t="s">
        <v>26</v>
      </c>
      <c r="B118" s="1">
        <v>1986</v>
      </c>
      <c r="C118" s="1" t="s">
        <v>30</v>
      </c>
      <c r="D118" s="7">
        <v>114.3</v>
      </c>
      <c r="E118" s="2">
        <v>3334.708928</v>
      </c>
      <c r="F118" s="3">
        <v>397375.59</v>
      </c>
      <c r="G118" s="12">
        <f>IF(OR(A118="CP-Acier",A118="CP-Fonte acquis",A118="CP-Aluminium"),F118/SUMIF('Table d''actualisation'!A:A,'Dist+Alim'!B118,'Table d''actualisation'!C:C),F118/SUMIF('Table d''actualisation'!A:A,'Dist+Alim'!B118,'Table d''actualisation'!B:B))</f>
        <v>1439234.2797478994</v>
      </c>
      <c r="H118" s="13">
        <f t="shared" si="11"/>
        <v>431.5921751560739</v>
      </c>
      <c r="I118" t="str">
        <f t="shared" si="12"/>
        <v>Acier</v>
      </c>
      <c r="J118" s="14">
        <f t="shared" si="14"/>
        <v>-0.27487724197589297</v>
      </c>
    </row>
    <row r="119" spans="1:10" ht="12.75">
      <c r="A119" s="1" t="s">
        <v>26</v>
      </c>
      <c r="B119" s="1">
        <v>1986</v>
      </c>
      <c r="C119" s="1" t="s">
        <v>27</v>
      </c>
      <c r="D119" s="7">
        <v>114.3</v>
      </c>
      <c r="E119" s="2">
        <v>799</v>
      </c>
      <c r="F119" s="3">
        <v>49424.32</v>
      </c>
      <c r="G119" s="12">
        <f>IF(OR(A119="CP-Acier",A119="CP-Fonte acquis",A119="CP-Aluminium"),F119/SUMIF('Table d''actualisation'!A:A,'Dist+Alim'!B119,'Table d''actualisation'!C:C),F119/SUMIF('Table d''actualisation'!A:A,'Dist+Alim'!B119,'Table d''actualisation'!B:B))</f>
        <v>179007.411092437</v>
      </c>
      <c r="H119" s="13">
        <f t="shared" si="11"/>
        <v>224.03931300680475</v>
      </c>
      <c r="I119" t="str">
        <f t="shared" si="12"/>
        <v>Acier</v>
      </c>
      <c r="J119" s="14">
        <f t="shared" si="14"/>
        <v>-1.0842999250666752</v>
      </c>
    </row>
    <row r="120" spans="1:10" ht="12.75">
      <c r="A120" s="1" t="s">
        <v>26</v>
      </c>
      <c r="B120" s="1">
        <v>1986</v>
      </c>
      <c r="C120" s="1" t="s">
        <v>33</v>
      </c>
      <c r="D120" s="7">
        <v>114.3</v>
      </c>
      <c r="E120" s="2">
        <v>4636.01401</v>
      </c>
      <c r="F120" s="3">
        <v>658012.3999999999</v>
      </c>
      <c r="G120" s="12">
        <f>IF(OR(A120="CP-Acier",A120="CP-Fonte acquis",A120="CP-Aluminium"),F120/SUMIF('Table d''actualisation'!A:A,'Dist+Alim'!B120,'Table d''actualisation'!C:C),F120/SUMIF('Table d''actualisation'!A:A,'Dist+Alim'!B120,'Table d''actualisation'!B:B))</f>
        <v>2383221.381512605</v>
      </c>
      <c r="H120" s="13">
        <f t="shared" si="11"/>
        <v>514.0669066944008</v>
      </c>
      <c r="I120" t="str">
        <f t="shared" si="12"/>
        <v>Acier</v>
      </c>
      <c r="J120" s="14">
        <f t="shared" si="14"/>
        <v>0.04676090744617504</v>
      </c>
    </row>
    <row r="121" spans="1:10" ht="12.75">
      <c r="A121" s="1" t="s">
        <v>26</v>
      </c>
      <c r="B121" s="1">
        <v>1986</v>
      </c>
      <c r="C121" s="1" t="s">
        <v>36</v>
      </c>
      <c r="D121" s="7">
        <v>114.3</v>
      </c>
      <c r="E121" s="2">
        <v>2618</v>
      </c>
      <c r="F121" s="3">
        <v>664948.36</v>
      </c>
      <c r="G121" s="12">
        <f>IF(OR(A121="CP-Acier",A121="CP-Fonte acquis",A121="CP-Aluminium"),F121/SUMIF('Table d''actualisation'!A:A,'Dist+Alim'!B121,'Table d''actualisation'!C:C),F121/SUMIF('Table d''actualisation'!A:A,'Dist+Alim'!B121,'Table d''actualisation'!B:B))</f>
        <v>2408342.3794957986</v>
      </c>
      <c r="H121" s="13">
        <f t="shared" si="11"/>
        <v>919.9168752848734</v>
      </c>
      <c r="I121" t="str">
        <f t="shared" si="12"/>
        <v>Acier</v>
      </c>
      <c r="J121" s="14">
        <f t="shared" si="14"/>
        <v>1.629510319364929</v>
      </c>
    </row>
    <row r="122" spans="1:10" ht="12.75">
      <c r="A122" s="1" t="s">
        <v>26</v>
      </c>
      <c r="B122" s="1">
        <v>1986</v>
      </c>
      <c r="C122" s="1" t="s">
        <v>34</v>
      </c>
      <c r="D122" s="7">
        <v>114.3</v>
      </c>
      <c r="E122" s="2">
        <v>85</v>
      </c>
      <c r="F122" s="3">
        <v>8977.35</v>
      </c>
      <c r="G122" s="12">
        <f>IF(OR(A122="CP-Acier",A122="CP-Fonte acquis",A122="CP-Aluminium"),F122/SUMIF('Table d''actualisation'!A:A,'Dist+Alim'!B122,'Table d''actualisation'!C:C),F122/SUMIF('Table d''actualisation'!A:A,'Dist+Alim'!B122,'Table d''actualisation'!B:B))</f>
        <v>32514.60378151261</v>
      </c>
      <c r="H122" s="13">
        <f t="shared" si="11"/>
        <v>382.5247503707366</v>
      </c>
      <c r="I122" t="str">
        <f t="shared" si="12"/>
        <v>Acier</v>
      </c>
      <c r="J122" s="14">
        <f t="shared" si="14"/>
        <v>-0.46623228382320525</v>
      </c>
    </row>
    <row r="123" spans="1:10" ht="12.75">
      <c r="A123" s="1" t="s">
        <v>26</v>
      </c>
      <c r="B123" s="1">
        <v>1987</v>
      </c>
      <c r="C123" s="1" t="s">
        <v>30</v>
      </c>
      <c r="D123" s="7">
        <v>114.3</v>
      </c>
      <c r="E123" s="2">
        <v>162</v>
      </c>
      <c r="F123" s="3">
        <v>27753.47</v>
      </c>
      <c r="G123" s="12">
        <f>IF(OR(A123="CP-Acier",A123="CP-Fonte acquis",A123="CP-Aluminium"),F123/SUMIF('Table d''actualisation'!A:A,'Dist+Alim'!B123,'Table d''actualisation'!C:C),F123/SUMIF('Table d''actualisation'!A:A,'Dist+Alim'!B123,'Table d''actualisation'!B:B))</f>
        <v>97646.9026122449</v>
      </c>
      <c r="H123" s="13">
        <f t="shared" si="11"/>
        <v>602.7586581002771</v>
      </c>
      <c r="I123" t="str">
        <f t="shared" si="12"/>
        <v>Acier</v>
      </c>
      <c r="J123" s="14">
        <f t="shared" si="14"/>
        <v>0.3926444315159866</v>
      </c>
    </row>
    <row r="124" spans="1:10" ht="12.75">
      <c r="A124" s="1" t="s">
        <v>26</v>
      </c>
      <c r="B124" s="1">
        <v>1987</v>
      </c>
      <c r="C124" s="1" t="s">
        <v>30</v>
      </c>
      <c r="D124" s="7">
        <v>114.3</v>
      </c>
      <c r="E124" s="2">
        <v>4136.200000000001</v>
      </c>
      <c r="F124" s="3">
        <v>1137443.8444</v>
      </c>
      <c r="G124" s="12">
        <f>IF(OR(A124="CP-Acier",A124="CP-Fonte acquis",A124="CP-Aluminium"),F124/SUMIF('Table d''actualisation'!A:A,'Dist+Alim'!B124,'Table d''actualisation'!C:C),F124/SUMIF('Table d''actualisation'!A:A,'Dist+Alim'!B124,'Table d''actualisation'!B:B))</f>
        <v>4001945.2811134695</v>
      </c>
      <c r="H124" s="13">
        <f t="shared" si="11"/>
        <v>967.5415311429498</v>
      </c>
      <c r="I124" t="str">
        <f t="shared" si="12"/>
        <v>Acier</v>
      </c>
      <c r="J124" s="14">
        <f t="shared" si="14"/>
        <v>1.8152387951216051</v>
      </c>
    </row>
    <row r="125" spans="1:10" ht="12.75">
      <c r="A125" s="1" t="s">
        <v>26</v>
      </c>
      <c r="B125" s="1">
        <v>1987</v>
      </c>
      <c r="C125" s="1" t="s">
        <v>33</v>
      </c>
      <c r="D125" s="7">
        <v>114.3</v>
      </c>
      <c r="E125" s="2">
        <v>4677</v>
      </c>
      <c r="F125" s="3">
        <v>902476.25</v>
      </c>
      <c r="G125" s="12">
        <f>IF(OR(A125="CP-Acier",A125="CP-Fonte acquis",A125="CP-Aluminium"),F125/SUMIF('Table d''actualisation'!A:A,'Dist+Alim'!B125,'Table d''actualisation'!C:C),F125/SUMIF('Table d''actualisation'!A:A,'Dist+Alim'!B125,'Table d''actualisation'!B:B))</f>
        <v>3175242.9693877553</v>
      </c>
      <c r="H125" s="13">
        <f t="shared" si="11"/>
        <v>678.9059160546836</v>
      </c>
      <c r="I125" t="str">
        <f t="shared" si="12"/>
        <v>Acier</v>
      </c>
      <c r="J125" s="14">
        <f t="shared" si="14"/>
        <v>0.6896064546131886</v>
      </c>
    </row>
    <row r="126" spans="1:10" ht="12.75">
      <c r="A126" s="1" t="s">
        <v>26</v>
      </c>
      <c r="B126" s="1">
        <v>1988</v>
      </c>
      <c r="C126" s="1" t="s">
        <v>30</v>
      </c>
      <c r="D126" s="7">
        <v>114.3</v>
      </c>
      <c r="E126" s="2">
        <v>581</v>
      </c>
      <c r="F126" s="3">
        <v>131104.05</v>
      </c>
      <c r="G126" s="12">
        <f>IF(OR(A126="CP-Acier",A126="CP-Fonte acquis",A126="CP-Aluminium"),F126/SUMIF('Table d''actualisation'!A:A,'Dist+Alim'!B126,'Table d''actualisation'!C:C),F126/SUMIF('Table d''actualisation'!A:A,'Dist+Alim'!B126,'Table d''actualisation'!B:B))</f>
        <v>426459.2116981131</v>
      </c>
      <c r="H126" s="13">
        <f t="shared" si="11"/>
        <v>734.0089702205045</v>
      </c>
      <c r="I126" t="str">
        <f t="shared" si="12"/>
        <v>Acier</v>
      </c>
      <c r="J126" s="14">
        <f t="shared" si="14"/>
        <v>0.9044994774678601</v>
      </c>
    </row>
    <row r="127" spans="1:10" ht="12.75">
      <c r="A127" s="1" t="s">
        <v>26</v>
      </c>
      <c r="B127" s="1">
        <v>1988</v>
      </c>
      <c r="C127" s="1" t="s">
        <v>30</v>
      </c>
      <c r="D127" s="7">
        <v>114.3</v>
      </c>
      <c r="E127" s="2">
        <v>188.8</v>
      </c>
      <c r="F127" s="3">
        <v>22537.662949308757</v>
      </c>
      <c r="G127" s="12">
        <f>IF(OR(A127="CP-Acier",A127="CP-Fonte acquis",A127="CP-Aluminium"),F127/SUMIF('Table d''actualisation'!A:A,'Dist+Alim'!B127,'Table d''actualisation'!C:C),F127/SUMIF('Table d''actualisation'!A:A,'Dist+Alim'!B127,'Table d''actualisation'!B:B))</f>
        <v>73311.19042378923</v>
      </c>
      <c r="H127" s="13">
        <f t="shared" si="11"/>
        <v>388.3007967361718</v>
      </c>
      <c r="I127" t="str">
        <f t="shared" si="12"/>
        <v>Acier</v>
      </c>
      <c r="J127" s="14">
        <f t="shared" si="14"/>
        <v>-0.44370663470252536</v>
      </c>
    </row>
    <row r="128" spans="1:10" ht="12.75">
      <c r="A128" s="1" t="s">
        <v>26</v>
      </c>
      <c r="B128" s="1">
        <v>1988</v>
      </c>
      <c r="C128" s="1" t="s">
        <v>27</v>
      </c>
      <c r="D128" s="7">
        <v>114.3</v>
      </c>
      <c r="E128" s="2">
        <v>417</v>
      </c>
      <c r="F128" s="3">
        <v>39466.51</v>
      </c>
      <c r="G128" s="12">
        <f>IF(OR(A128="CP-Acier",A128="CP-Fonte acquis",A128="CP-Aluminium"),F128/SUMIF('Table d''actualisation'!A:A,'Dist+Alim'!B128,'Table d''actualisation'!C:C),F128/SUMIF('Table d''actualisation'!A:A,'Dist+Alim'!B128,'Table d''actualisation'!B:B))</f>
        <v>128377.85516981132</v>
      </c>
      <c r="H128" s="13">
        <f t="shared" si="11"/>
        <v>307.86056395638207</v>
      </c>
      <c r="I128" t="str">
        <f t="shared" si="12"/>
        <v>Acier</v>
      </c>
      <c r="J128" s="14">
        <f t="shared" si="14"/>
        <v>-0.7574105671408944</v>
      </c>
    </row>
    <row r="129" spans="1:10" ht="12.75">
      <c r="A129" s="1" t="s">
        <v>26</v>
      </c>
      <c r="B129" s="1">
        <v>1989</v>
      </c>
      <c r="C129" s="1" t="s">
        <v>31</v>
      </c>
      <c r="D129" s="7">
        <v>114.3</v>
      </c>
      <c r="E129" s="2">
        <v>5818</v>
      </c>
      <c r="F129" s="3">
        <v>763644.28</v>
      </c>
      <c r="G129" s="12">
        <f>IF(OR(A129="CP-Acier",A129="CP-Fonte acquis",A129="CP-Aluminium"),F129/SUMIF('Table d''actualisation'!A:A,'Dist+Alim'!B129,'Table d''actualisation'!C:C),F129/SUMIF('Table d''actualisation'!A:A,'Dist+Alim'!B129,'Table d''actualisation'!B:B))</f>
        <v>2326011.9058657247</v>
      </c>
      <c r="H129" s="13">
        <f t="shared" si="11"/>
        <v>399.795789939107</v>
      </c>
      <c r="I129" t="str">
        <f t="shared" si="12"/>
        <v>Acier</v>
      </c>
      <c r="J129" s="14">
        <f t="shared" si="14"/>
        <v>-0.3988780154096793</v>
      </c>
    </row>
    <row r="130" spans="1:10" ht="12.75">
      <c r="A130" s="1" t="s">
        <v>26</v>
      </c>
      <c r="B130" s="1">
        <v>1989</v>
      </c>
      <c r="C130" s="1" t="s">
        <v>33</v>
      </c>
      <c r="D130" s="7">
        <v>114.3</v>
      </c>
      <c r="E130" s="2">
        <v>2064</v>
      </c>
      <c r="F130" s="3">
        <v>285185.35</v>
      </c>
      <c r="G130" s="12">
        <f>IF(OR(A130="CP-Acier",A130="CP-Fonte acquis",A130="CP-Aluminium"),F130/SUMIF('Table d''actualisation'!A:A,'Dist+Alim'!B130,'Table d''actualisation'!C:C),F130/SUMIF('Table d''actualisation'!A:A,'Dist+Alim'!B130,'Table d''actualisation'!B:B))</f>
        <v>868656.4371024735</v>
      </c>
      <c r="H130" s="13">
        <f t="shared" si="11"/>
        <v>420.86067689073326</v>
      </c>
      <c r="I130" t="str">
        <f t="shared" si="12"/>
        <v>Acier</v>
      </c>
      <c r="J130" s="14">
        <f t="shared" si="14"/>
        <v>-0.31672835416758616</v>
      </c>
    </row>
    <row r="131" spans="1:10" ht="12.75">
      <c r="A131" s="1" t="s">
        <v>26</v>
      </c>
      <c r="B131" s="1">
        <v>1989</v>
      </c>
      <c r="C131" s="1" t="s">
        <v>36</v>
      </c>
      <c r="D131" s="7">
        <v>114.3</v>
      </c>
      <c r="E131" s="2">
        <v>9822</v>
      </c>
      <c r="F131" s="3">
        <v>1279086.9600000002</v>
      </c>
      <c r="G131" s="12">
        <f>IF(OR(A131="CP-Acier",A131="CP-Fonte acquis",A131="CP-Aluminium"),F131/SUMIF('Table d''actualisation'!A:A,'Dist+Alim'!B131,'Table d''actualisation'!C:C),F131/SUMIF('Table d''actualisation'!A:A,'Dist+Alim'!B131,'Table d''actualisation'!B:B))</f>
        <v>3896017.524805655</v>
      </c>
      <c r="H131" s="13">
        <f t="shared" si="11"/>
        <v>396.6623421712131</v>
      </c>
      <c r="I131" t="str">
        <f t="shared" si="12"/>
        <v>Acier</v>
      </c>
      <c r="J131" s="14">
        <f t="shared" si="14"/>
        <v>-0.41109795626402157</v>
      </c>
    </row>
    <row r="132" spans="1:10" ht="12.75">
      <c r="A132" s="1" t="s">
        <v>26</v>
      </c>
      <c r="B132" s="1">
        <v>1989</v>
      </c>
      <c r="C132" s="1" t="s">
        <v>34</v>
      </c>
      <c r="D132" s="7">
        <v>114.3</v>
      </c>
      <c r="E132" s="2">
        <v>1164</v>
      </c>
      <c r="F132" s="3">
        <v>296066.5</v>
      </c>
      <c r="G132" s="12">
        <f>IF(OR(A132="CP-Acier",A132="CP-Fonte acquis",A132="CP-Aluminium"),F132/SUMIF('Table d''actualisation'!A:A,'Dist+Alim'!B132,'Table d''actualisation'!C:C),F132/SUMIF('Table d''actualisation'!A:A,'Dist+Alim'!B132,'Table d''actualisation'!B:B))</f>
        <v>901799.7279151944</v>
      </c>
      <c r="H132" s="13">
        <f t="shared" si="11"/>
        <v>774.7420342914041</v>
      </c>
      <c r="I132" t="str">
        <f t="shared" si="12"/>
        <v>Acier</v>
      </c>
      <c r="J132" s="14">
        <f t="shared" si="14"/>
        <v>1.0633518569019946</v>
      </c>
    </row>
    <row r="133" spans="1:10" ht="12.75">
      <c r="A133" s="1" t="s">
        <v>26</v>
      </c>
      <c r="B133" s="1">
        <v>1990</v>
      </c>
      <c r="C133" s="1" t="s">
        <v>30</v>
      </c>
      <c r="D133" s="7">
        <v>114.3</v>
      </c>
      <c r="E133" s="2">
        <v>393.09782799999994</v>
      </c>
      <c r="F133" s="3">
        <v>126290.27</v>
      </c>
      <c r="G133" s="12">
        <f>IF(OR(A133="CP-Acier",A133="CP-Fonte acquis",A133="CP-Aluminium"),F133/SUMIF('Table d''actualisation'!A:A,'Dist+Alim'!B133,'Table d''actualisation'!C:C),F133/SUMIF('Table d''actualisation'!A:A,'Dist+Alim'!B133,'Table d''actualisation'!B:B))</f>
        <v>375386.9404827586</v>
      </c>
      <c r="H133" s="13">
        <f aca="true" t="shared" si="15" ref="H133:H196">G133/E133</f>
        <v>954.9453437396216</v>
      </c>
      <c r="I133" t="str">
        <f aca="true" t="shared" si="16" ref="I133:I196">IF(OR(A133="CP-Acier",A133="CP-Fonte acquis",A133="CP-Aluminium"),"Acier","Plastique")</f>
        <v>Acier</v>
      </c>
      <c r="J133" s="14">
        <f t="shared" si="14"/>
        <v>1.7661156960752349</v>
      </c>
    </row>
    <row r="134" spans="1:10" ht="12.75">
      <c r="A134" s="1" t="s">
        <v>26</v>
      </c>
      <c r="B134" s="1">
        <v>1990</v>
      </c>
      <c r="C134" s="1" t="s">
        <v>33</v>
      </c>
      <c r="D134" s="7">
        <v>114.3</v>
      </c>
      <c r="E134" s="2">
        <v>358.4</v>
      </c>
      <c r="F134" s="3">
        <v>16570.160000000003</v>
      </c>
      <c r="G134" s="12">
        <f>IF(OR(A134="CP-Acier",A134="CP-Fonte acquis",A134="CP-Aluminium"),F134/SUMIF('Table d''actualisation'!A:A,'Dist+Alim'!B134,'Table d''actualisation'!C:C),F134/SUMIF('Table d''actualisation'!A:A,'Dist+Alim'!B134,'Table d''actualisation'!B:B))</f>
        <v>49253.372137931045</v>
      </c>
      <c r="H134" s="13">
        <f t="shared" si="15"/>
        <v>137.42570350985224</v>
      </c>
      <c r="I134" t="str">
        <f t="shared" si="16"/>
        <v>Acier</v>
      </c>
      <c r="J134" s="14">
        <f t="shared" si="14"/>
        <v>-1.4220790309061333</v>
      </c>
    </row>
    <row r="135" spans="1:10" ht="12.75">
      <c r="A135" s="1" t="s">
        <v>26</v>
      </c>
      <c r="B135" s="1">
        <v>1990</v>
      </c>
      <c r="C135" s="1" t="s">
        <v>34</v>
      </c>
      <c r="D135" s="7">
        <v>114.3</v>
      </c>
      <c r="E135" s="2">
        <v>235</v>
      </c>
      <c r="F135" s="3">
        <v>14258.49</v>
      </c>
      <c r="G135" s="12">
        <f>IF(OR(A135="CP-Acier",A135="CP-Fonte acquis",A135="CP-Aluminium"),F135/SUMIF('Table d''actualisation'!A:A,'Dist+Alim'!B135,'Table d''actualisation'!C:C),F135/SUMIF('Table d''actualisation'!A:A,'Dist+Alim'!B135,'Table d''actualisation'!B:B))</f>
        <v>42382.13234482759</v>
      </c>
      <c r="H135" s="13">
        <f t="shared" si="15"/>
        <v>180.34949933969185</v>
      </c>
      <c r="I135" t="str">
        <f t="shared" si="16"/>
        <v>Acier</v>
      </c>
      <c r="J135" s="14">
        <f t="shared" si="14"/>
        <v>-1.254683150987876</v>
      </c>
    </row>
    <row r="136" spans="1:10" ht="12.75">
      <c r="A136" s="1" t="s">
        <v>26</v>
      </c>
      <c r="B136" s="1">
        <v>1991</v>
      </c>
      <c r="C136" s="1" t="s">
        <v>30</v>
      </c>
      <c r="D136" s="7">
        <v>114.3</v>
      </c>
      <c r="E136" s="2">
        <v>358</v>
      </c>
      <c r="F136" s="3">
        <v>106709.52</v>
      </c>
      <c r="G136" s="12">
        <f>IF(OR(A136="CP-Acier",A136="CP-Fonte acquis",A136="CP-Aluminium"),F136/SUMIF('Table d''actualisation'!A:A,'Dist+Alim'!B136,'Table d''actualisation'!C:C),F136/SUMIF('Table d''actualisation'!A:A,'Dist+Alim'!B136,'Table d''actualisation'!B:B))</f>
        <v>307637.4790635452</v>
      </c>
      <c r="H136" s="13">
        <f t="shared" si="15"/>
        <v>859.3225672166067</v>
      </c>
      <c r="I136" t="str">
        <f t="shared" si="16"/>
        <v>Acier</v>
      </c>
      <c r="J136" s="14">
        <f t="shared" si="14"/>
        <v>1.393202292056819</v>
      </c>
    </row>
    <row r="137" spans="1:10" ht="12.75">
      <c r="A137" s="1" t="s">
        <v>26</v>
      </c>
      <c r="B137" s="1">
        <v>1991</v>
      </c>
      <c r="C137" s="1" t="s">
        <v>30</v>
      </c>
      <c r="D137" s="7">
        <v>114.3</v>
      </c>
      <c r="E137" s="2">
        <v>165.89999999999998</v>
      </c>
      <c r="F137" s="3">
        <v>46284.17356725146</v>
      </c>
      <c r="G137" s="12">
        <f>IF(OR(A137="CP-Acier",A137="CP-Fonte acquis",A137="CP-Aluminium"),F137/SUMIF('Table d''actualisation'!A:A,'Dist+Alim'!B137,'Table d''actualisation'!C:C),F137/SUMIF('Table d''actualisation'!A:A,'Dist+Alim'!B137,'Table d''actualisation'!B:B))</f>
        <v>133434.64085274504</v>
      </c>
      <c r="H137" s="13">
        <f t="shared" si="15"/>
        <v>804.3076603540992</v>
      </c>
      <c r="I137" t="str">
        <f t="shared" si="16"/>
        <v>Acier</v>
      </c>
      <c r="J137" s="14">
        <f t="shared" si="14"/>
        <v>1.1786530294664785</v>
      </c>
    </row>
    <row r="138" spans="1:10" ht="12.75">
      <c r="A138" s="1" t="s">
        <v>26</v>
      </c>
      <c r="B138" s="1">
        <v>1991</v>
      </c>
      <c r="C138" s="1" t="s">
        <v>30</v>
      </c>
      <c r="D138" s="7">
        <v>114.3</v>
      </c>
      <c r="E138" s="2">
        <v>1633</v>
      </c>
      <c r="F138" s="3">
        <v>312077.56</v>
      </c>
      <c r="G138" s="12">
        <f>IF(OR(A138="CP-Acier",A138="CP-Fonte acquis",A138="CP-Aluminium"),F138/SUMIF('Table d''actualisation'!A:A,'Dist+Alim'!B138,'Table d''actualisation'!C:C),F138/SUMIF('Table d''actualisation'!A:A,'Dist+Alim'!B138,'Table d''actualisation'!B:B))</f>
        <v>899701.8619397994</v>
      </c>
      <c r="H138" s="13">
        <f t="shared" si="15"/>
        <v>550.9503134965091</v>
      </c>
      <c r="I138" t="str">
        <f t="shared" si="16"/>
        <v>Acier</v>
      </c>
      <c r="J138" s="14">
        <f t="shared" si="14"/>
        <v>0.19060024450056137</v>
      </c>
    </row>
    <row r="139" spans="1:10" ht="12.75">
      <c r="A139" s="1" t="s">
        <v>26</v>
      </c>
      <c r="B139" s="1">
        <v>1991</v>
      </c>
      <c r="C139" s="1" t="s">
        <v>33</v>
      </c>
      <c r="D139" s="7">
        <v>114.3</v>
      </c>
      <c r="E139" s="2">
        <v>6624</v>
      </c>
      <c r="F139" s="3">
        <v>1136443.08</v>
      </c>
      <c r="G139" s="12">
        <f>IF(OR(A139="CP-Acier",A139="CP-Fonte acquis",A139="CP-Aluminium"),F139/SUMIF('Table d''actualisation'!A:A,'Dist+Alim'!B139,'Table d''actualisation'!C:C),F139/SUMIF('Table d''actualisation'!A:A,'Dist+Alim'!B139,'Table d''actualisation'!B:B))</f>
        <v>3276300.7858193982</v>
      </c>
      <c r="H139" s="13">
        <f t="shared" si="15"/>
        <v>494.61062587853235</v>
      </c>
      <c r="I139" t="str">
        <f t="shared" si="16"/>
        <v>Acier</v>
      </c>
      <c r="J139" s="14">
        <f t="shared" si="14"/>
        <v>-0.02911544934249678</v>
      </c>
    </row>
    <row r="140" spans="1:10" ht="12.75">
      <c r="A140" s="1" t="s">
        <v>26</v>
      </c>
      <c r="B140" s="1">
        <v>1991</v>
      </c>
      <c r="C140" s="1" t="s">
        <v>36</v>
      </c>
      <c r="D140" s="7">
        <v>114.3</v>
      </c>
      <c r="E140" s="2">
        <v>4382.6</v>
      </c>
      <c r="F140" s="3">
        <v>1164554.74</v>
      </c>
      <c r="G140" s="12">
        <f>IF(OR(A140="CP-Acier",A140="CP-Fonte acquis",A140="CP-Aluminium"),F140/SUMIF('Table d''actualisation'!A:A,'Dist+Alim'!B140,'Table d''actualisation'!C:C),F140/SUMIF('Table d''actualisation'!A:A,'Dist+Alim'!B140,'Table d''actualisation'!B:B))</f>
        <v>3357345.103277592</v>
      </c>
      <c r="H140" s="13">
        <f t="shared" si="15"/>
        <v>766.0624066256541</v>
      </c>
      <c r="I140" t="str">
        <f t="shared" si="16"/>
        <v>Acier</v>
      </c>
      <c r="J140" s="14">
        <f t="shared" si="14"/>
        <v>1.029502709071946</v>
      </c>
    </row>
    <row r="141" spans="1:10" ht="12.75">
      <c r="A141" s="1" t="s">
        <v>26</v>
      </c>
      <c r="B141" s="1">
        <v>1992</v>
      </c>
      <c r="C141" s="1" t="s">
        <v>30</v>
      </c>
      <c r="D141" s="7">
        <v>114.3</v>
      </c>
      <c r="E141" s="2">
        <v>10351.33</v>
      </c>
      <c r="F141" s="3">
        <v>1329040.69</v>
      </c>
      <c r="G141" s="12">
        <f>IF(OR(A141="CP-Acier",A141="CP-Fonte acquis",A141="CP-Aluminium"),F141/SUMIF('Table d''actualisation'!A:A,'Dist+Alim'!B141,'Table d''actualisation'!C:C),F141/SUMIF('Table d''actualisation'!A:A,'Dist+Alim'!B141,'Table d''actualisation'!B:B))</f>
        <v>3719587.90512987</v>
      </c>
      <c r="H141" s="13">
        <f t="shared" si="15"/>
        <v>359.33429860026393</v>
      </c>
      <c r="I141" t="str">
        <f t="shared" si="16"/>
        <v>Acier</v>
      </c>
      <c r="J141" s="14">
        <f t="shared" si="14"/>
        <v>-0.5566713049948026</v>
      </c>
    </row>
    <row r="142" spans="1:10" ht="12.75">
      <c r="A142" s="1" t="s">
        <v>26</v>
      </c>
      <c r="B142" s="1">
        <v>1992</v>
      </c>
      <c r="C142" s="1" t="s">
        <v>30</v>
      </c>
      <c r="D142" s="7">
        <v>114.3</v>
      </c>
      <c r="E142" s="2">
        <v>7073</v>
      </c>
      <c r="F142" s="3">
        <v>729969.27</v>
      </c>
      <c r="G142" s="12">
        <f>IF(OR(A142="CP-Acier",A142="CP-Fonte acquis",A142="CP-Aluminium"),F142/SUMIF('Table d''actualisation'!A:A,'Dist+Alim'!B142,'Table d''actualisation'!C:C),F142/SUMIF('Table d''actualisation'!A:A,'Dist+Alim'!B142,'Table d''actualisation'!B:B))</f>
        <v>2042965.943961039</v>
      </c>
      <c r="H142" s="13">
        <f t="shared" si="15"/>
        <v>288.8400882173108</v>
      </c>
      <c r="I142" t="str">
        <f t="shared" si="16"/>
        <v>Acier</v>
      </c>
      <c r="J142" s="14">
        <f t="shared" si="14"/>
        <v>-0.8315873544275467</v>
      </c>
    </row>
    <row r="143" spans="1:10" ht="12.75">
      <c r="A143" s="1" t="s">
        <v>26</v>
      </c>
      <c r="B143" s="1">
        <v>1992</v>
      </c>
      <c r="C143" s="1" t="s">
        <v>27</v>
      </c>
      <c r="D143" s="7">
        <v>114.3</v>
      </c>
      <c r="E143" s="2">
        <v>716</v>
      </c>
      <c r="F143" s="3">
        <v>202089.77</v>
      </c>
      <c r="G143" s="12">
        <f>IF(OR(A143="CP-Acier",A143="CP-Fonte acquis",A143="CP-Aluminium"),F143/SUMIF('Table d''actualisation'!A:A,'Dist+Alim'!B143,'Table d''actualisation'!C:C),F143/SUMIF('Table d''actualisation'!A:A,'Dist+Alim'!B143,'Table d''actualisation'!B:B))</f>
        <v>565588.9017532467</v>
      </c>
      <c r="H143" s="13">
        <f t="shared" si="15"/>
        <v>789.9286337335848</v>
      </c>
      <c r="I143" t="str">
        <f t="shared" si="16"/>
        <v>Acier</v>
      </c>
      <c r="J143" s="14">
        <f t="shared" si="14"/>
        <v>1.1225771450537636</v>
      </c>
    </row>
    <row r="144" spans="1:10" ht="12.75">
      <c r="A144" s="1" t="s">
        <v>26</v>
      </c>
      <c r="B144" s="1">
        <v>1992</v>
      </c>
      <c r="C144" s="1" t="s">
        <v>31</v>
      </c>
      <c r="D144" s="7">
        <v>114.3</v>
      </c>
      <c r="E144" s="2">
        <v>532</v>
      </c>
      <c r="F144" s="3">
        <v>149554.08</v>
      </c>
      <c r="G144" s="12">
        <f>IF(OR(A144="CP-Acier",A144="CP-Fonte acquis",A144="CP-Aluminium"),F144/SUMIF('Table d''actualisation'!A:A,'Dist+Alim'!B144,'Table d''actualisation'!C:C),F144/SUMIF('Table d''actualisation'!A:A,'Dist+Alim'!B144,'Table d''actualisation'!B:B))</f>
        <v>418557.19792207784</v>
      </c>
      <c r="H144" s="13">
        <f t="shared" si="15"/>
        <v>786.7616502294696</v>
      </c>
      <c r="I144" t="str">
        <f t="shared" si="16"/>
        <v>Acier</v>
      </c>
      <c r="J144" s="14">
        <f t="shared" si="14"/>
        <v>1.1102264202376368</v>
      </c>
    </row>
    <row r="145" spans="1:10" ht="12.75">
      <c r="A145" s="1" t="s">
        <v>26</v>
      </c>
      <c r="B145" s="1">
        <v>1992</v>
      </c>
      <c r="C145" s="1" t="s">
        <v>33</v>
      </c>
      <c r="D145" s="7">
        <v>114.3</v>
      </c>
      <c r="E145" s="2">
        <v>626</v>
      </c>
      <c r="F145" s="3">
        <v>79890.83</v>
      </c>
      <c r="G145" s="12">
        <f>IF(OR(A145="CP-Acier",A145="CP-Fonte acquis",A145="CP-Aluminium"),F145/SUMIF('Table d''actualisation'!A:A,'Dist+Alim'!B145,'Table d''actualisation'!C:C),F145/SUMIF('Table d''actualisation'!A:A,'Dist+Alim'!B145,'Table d''actualisation'!B:B))</f>
        <v>223590.56967532466</v>
      </c>
      <c r="H145" s="13">
        <f t="shared" si="15"/>
        <v>357.1734339861416</v>
      </c>
      <c r="I145" t="str">
        <f t="shared" si="16"/>
        <v>Acier</v>
      </c>
      <c r="J145" s="14">
        <f t="shared" si="14"/>
        <v>-0.5650983284318531</v>
      </c>
    </row>
    <row r="146" spans="1:10" ht="12.75">
      <c r="A146" s="1" t="s">
        <v>26</v>
      </c>
      <c r="B146" s="1">
        <v>1993</v>
      </c>
      <c r="C146" s="1" t="s">
        <v>30</v>
      </c>
      <c r="D146" s="7">
        <v>114.3</v>
      </c>
      <c r="E146" s="2">
        <v>16466</v>
      </c>
      <c r="F146" s="3">
        <v>2040893</v>
      </c>
      <c r="G146" s="12">
        <f>IF(OR(A146="CP-Acier",A146="CP-Fonte acquis",A146="CP-Aluminium"),F146/SUMIF('Table d''actualisation'!A:A,'Dist+Alim'!B146,'Table d''actualisation'!C:C),F146/SUMIF('Table d''actualisation'!A:A,'Dist+Alim'!B146,'Table d''actualisation'!B:B))</f>
        <v>5549683.804416404</v>
      </c>
      <c r="H146" s="13">
        <f t="shared" si="15"/>
        <v>337.0389775547434</v>
      </c>
      <c r="I146" t="str">
        <f t="shared" si="16"/>
        <v>Acier</v>
      </c>
      <c r="J146" s="14">
        <f t="shared" si="14"/>
        <v>-0.6436194607280488</v>
      </c>
    </row>
    <row r="147" spans="1:10" ht="12.75">
      <c r="A147" s="1" t="s">
        <v>26</v>
      </c>
      <c r="B147" s="1">
        <v>1993</v>
      </c>
      <c r="C147" s="1" t="s">
        <v>30</v>
      </c>
      <c r="D147" s="7">
        <v>114.3</v>
      </c>
      <c r="E147" s="2">
        <v>16496.5</v>
      </c>
      <c r="F147" s="3">
        <v>1332254.2276855896</v>
      </c>
      <c r="G147" s="12">
        <f>IF(OR(A147="CP-Acier",A147="CP-Fonte acquis",A147="CP-Aluminium"),F147/SUMIF('Table d''actualisation'!A:A,'Dist+Alim'!B147,'Table d''actualisation'!C:C),F147/SUMIF('Table d''actualisation'!A:A,'Dist+Alim'!B147,'Table d''actualisation'!B:B))</f>
        <v>3622722.852570909</v>
      </c>
      <c r="H147" s="13">
        <f t="shared" si="15"/>
        <v>219.60554375600333</v>
      </c>
      <c r="I147" t="str">
        <f t="shared" si="16"/>
        <v>Acier</v>
      </c>
      <c r="J147" s="14">
        <f t="shared" si="14"/>
        <v>-1.101590909956144</v>
      </c>
    </row>
    <row r="148" spans="1:10" ht="12.75">
      <c r="A148" s="1" t="s">
        <v>26</v>
      </c>
      <c r="B148" s="1">
        <v>1993</v>
      </c>
      <c r="C148" s="1" t="s">
        <v>36</v>
      </c>
      <c r="D148" s="7">
        <v>114.3</v>
      </c>
      <c r="E148" s="2">
        <v>92</v>
      </c>
      <c r="F148" s="3">
        <v>26260.08</v>
      </c>
      <c r="G148" s="12">
        <f>IF(OR(A148="CP-Acier",A148="CP-Fonte acquis",A148="CP-Aluminium"),F148/SUMIF('Table d''actualisation'!A:A,'Dist+Alim'!B148,'Table d''actualisation'!C:C),F148/SUMIF('Table d''actualisation'!A:A,'Dist+Alim'!B148,'Table d''actualisation'!B:B))</f>
        <v>71407.53615141957</v>
      </c>
      <c r="H148" s="13">
        <f t="shared" si="15"/>
        <v>776.1688712110823</v>
      </c>
      <c r="I148" t="str">
        <f t="shared" si="16"/>
        <v>Acier</v>
      </c>
      <c r="J148" s="14">
        <f t="shared" si="14"/>
        <v>1.0689162907329688</v>
      </c>
    </row>
    <row r="149" spans="1:10" ht="12.75">
      <c r="A149" s="1" t="s">
        <v>26</v>
      </c>
      <c r="B149" s="1">
        <v>1993</v>
      </c>
      <c r="C149" s="1" t="s">
        <v>34</v>
      </c>
      <c r="D149" s="7">
        <v>114.3</v>
      </c>
      <c r="E149" s="2">
        <v>453</v>
      </c>
      <c r="F149" s="3">
        <v>72863.76</v>
      </c>
      <c r="G149" s="12">
        <f>IF(OR(A149="CP-Acier",A149="CP-Fonte acquis",A149="CP-Aluminium"),F149/SUMIF('Table d''actualisation'!A:A,'Dist+Alim'!B149,'Table d''actualisation'!C:C),F149/SUMIF('Table d''actualisation'!A:A,'Dist+Alim'!B149,'Table d''actualisation'!B:B))</f>
        <v>198134.2622082019</v>
      </c>
      <c r="H149" s="13">
        <f t="shared" si="15"/>
        <v>437.38247728079887</v>
      </c>
      <c r="I149" t="str">
        <f t="shared" si="16"/>
        <v>Acier</v>
      </c>
      <c r="J149" s="14">
        <f t="shared" si="14"/>
        <v>-0.25229599769350647</v>
      </c>
    </row>
    <row r="150" spans="1:10" ht="12.75">
      <c r="A150" s="1" t="s">
        <v>26</v>
      </c>
      <c r="B150" s="1">
        <v>1994</v>
      </c>
      <c r="C150" s="1" t="s">
        <v>30</v>
      </c>
      <c r="D150" s="7">
        <v>114.3</v>
      </c>
      <c r="E150" s="2">
        <v>481</v>
      </c>
      <c r="F150" s="3">
        <v>70465.18</v>
      </c>
      <c r="G150" s="12">
        <f>IF(OR(A150="CP-Acier",A150="CP-Fonte acquis",A150="CP-Aluminium"),F150/SUMIF('Table d''actualisation'!A:A,'Dist+Alim'!B150,'Table d''actualisation'!C:C),F150/SUMIF('Table d''actualisation'!A:A,'Dist+Alim'!B150,'Table d''actualisation'!B:B))</f>
        <v>180240.31204747772</v>
      </c>
      <c r="H150" s="13">
        <f t="shared" si="15"/>
        <v>374.71998346668965</v>
      </c>
      <c r="I150" t="str">
        <f t="shared" si="16"/>
        <v>Acier</v>
      </c>
      <c r="J150" s="14">
        <f t="shared" si="14"/>
        <v>-0.49666961580193014</v>
      </c>
    </row>
    <row r="151" spans="1:10" ht="12.75">
      <c r="A151" s="1" t="s">
        <v>26</v>
      </c>
      <c r="B151" s="1">
        <v>1994</v>
      </c>
      <c r="C151" s="1" t="s">
        <v>30</v>
      </c>
      <c r="D151" s="7">
        <v>114.3</v>
      </c>
      <c r="E151" s="2">
        <v>4045.68</v>
      </c>
      <c r="F151" s="3">
        <v>1036088.815379538</v>
      </c>
      <c r="G151" s="12">
        <f>IF(OR(A151="CP-Acier",A151="CP-Fonte acquis",A151="CP-Aluminium"),F151/SUMIF('Table d''actualisation'!A:A,'Dist+Alim'!B151,'Table d''actualisation'!C:C),F151/SUMIF('Table d''actualisation'!A:A,'Dist+Alim'!B151,'Table d''actualisation'!B:B))</f>
        <v>2650173.7651547827</v>
      </c>
      <c r="H151" s="13">
        <f t="shared" si="15"/>
        <v>655.0626260986492</v>
      </c>
      <c r="I151" t="str">
        <f t="shared" si="16"/>
        <v>Acier</v>
      </c>
      <c r="J151" s="14">
        <f t="shared" si="14"/>
        <v>0.5966214698238912</v>
      </c>
    </row>
    <row r="152" spans="1:10" ht="12.75">
      <c r="A152" s="1" t="s">
        <v>26</v>
      </c>
      <c r="B152" s="1">
        <v>1994</v>
      </c>
      <c r="C152" s="1" t="s">
        <v>33</v>
      </c>
      <c r="D152" s="7">
        <v>114.3</v>
      </c>
      <c r="E152" s="2">
        <v>74</v>
      </c>
      <c r="F152" s="3">
        <v>21635.06</v>
      </c>
      <c r="G152" s="12">
        <f>IF(OR(A152="CP-Acier",A152="CP-Fonte acquis",A152="CP-Aluminium"),F152/SUMIF('Table d''actualisation'!A:A,'Dist+Alim'!B152,'Table d''actualisation'!C:C),F152/SUMIF('Table d''actualisation'!A:A,'Dist+Alim'!B152,'Table d''actualisation'!B:B))</f>
        <v>55339.5303264095</v>
      </c>
      <c r="H152" s="13">
        <f t="shared" si="15"/>
        <v>747.8314908974256</v>
      </c>
      <c r="I152" t="str">
        <f t="shared" si="16"/>
        <v>Acier</v>
      </c>
      <c r="J152" s="14">
        <f t="shared" si="14"/>
        <v>0.9584050784676906</v>
      </c>
    </row>
    <row r="153" spans="1:10" ht="12.75">
      <c r="A153" s="1" t="s">
        <v>26</v>
      </c>
      <c r="B153" s="1">
        <v>1994</v>
      </c>
      <c r="C153" s="1" t="s">
        <v>36</v>
      </c>
      <c r="D153" s="7">
        <v>114.3</v>
      </c>
      <c r="E153" s="2">
        <v>73</v>
      </c>
      <c r="F153" s="3">
        <v>13200</v>
      </c>
      <c r="G153" s="12">
        <f>IF(OR(A153="CP-Acier",A153="CP-Fonte acquis",A153="CP-Aluminium"),F153/SUMIF('Table d''actualisation'!A:A,'Dist+Alim'!B153,'Table d''actualisation'!C:C),F153/SUMIF('Table d''actualisation'!A:A,'Dist+Alim'!B153,'Table d''actualisation'!B:B))</f>
        <v>33763.79821958457</v>
      </c>
      <c r="H153" s="13">
        <f t="shared" si="15"/>
        <v>462.5177838299256</v>
      </c>
      <c r="I153" t="str">
        <f t="shared" si="16"/>
        <v>Acier</v>
      </c>
      <c r="J153" s="14">
        <f t="shared" si="14"/>
        <v>-0.1542723565997424</v>
      </c>
    </row>
    <row r="154" spans="1:10" ht="12.75">
      <c r="A154" s="1" t="s">
        <v>26</v>
      </c>
      <c r="B154" s="1">
        <v>1995</v>
      </c>
      <c r="C154" s="1" t="s">
        <v>27</v>
      </c>
      <c r="D154" s="7">
        <v>114.3</v>
      </c>
      <c r="E154" s="2">
        <v>8350</v>
      </c>
      <c r="F154" s="3">
        <v>1290793.59</v>
      </c>
      <c r="G154" s="12">
        <f>IF(OR(A154="CP-Acier",A154="CP-Fonte acquis",A154="CP-Aluminium"),F154/SUMIF('Table d''actualisation'!A:A,'Dist+Alim'!B154,'Table d''actualisation'!C:C),F154/SUMIF('Table d''actualisation'!A:A,'Dist+Alim'!B154,'Table d''actualisation'!B:B))</f>
        <v>3215792.123063584</v>
      </c>
      <c r="H154" s="13">
        <f t="shared" si="15"/>
        <v>385.12480515731545</v>
      </c>
      <c r="I154" t="str">
        <f t="shared" si="16"/>
        <v>Acier</v>
      </c>
      <c r="J154" s="14">
        <f t="shared" si="14"/>
        <v>-0.45609248955709625</v>
      </c>
    </row>
    <row r="155" spans="1:10" ht="12.75">
      <c r="A155" s="1" t="s">
        <v>26</v>
      </c>
      <c r="B155" s="1">
        <v>1995</v>
      </c>
      <c r="C155" s="1" t="s">
        <v>33</v>
      </c>
      <c r="D155" s="7">
        <v>114.3</v>
      </c>
      <c r="E155" s="2">
        <v>6679.000763</v>
      </c>
      <c r="F155" s="3">
        <v>852816.44</v>
      </c>
      <c r="G155" s="12">
        <f>IF(OR(A155="CP-Acier",A155="CP-Fonte acquis",A155="CP-Aluminium"),F155/SUMIF('Table d''actualisation'!A:A,'Dist+Alim'!B155,'Table d''actualisation'!C:C),F155/SUMIF('Table d''actualisation'!A:A,'Dist+Alim'!B155,'Table d''actualisation'!B:B))</f>
        <v>2124646.737803468</v>
      </c>
      <c r="H155" s="13">
        <f t="shared" si="15"/>
        <v>318.1084735868697</v>
      </c>
      <c r="I155" t="str">
        <f t="shared" si="16"/>
        <v>Acier</v>
      </c>
      <c r="J155" s="14">
        <f t="shared" si="14"/>
        <v>-0.7174453726199169</v>
      </c>
    </row>
    <row r="156" spans="1:10" ht="12.75">
      <c r="A156" s="1" t="s">
        <v>26</v>
      </c>
      <c r="B156" s="1">
        <v>1995</v>
      </c>
      <c r="C156" s="1" t="s">
        <v>34</v>
      </c>
      <c r="D156" s="7">
        <v>114.3</v>
      </c>
      <c r="E156" s="2">
        <v>1062</v>
      </c>
      <c r="F156" s="3">
        <v>118940.01</v>
      </c>
      <c r="G156" s="12">
        <f>IF(OR(A156="CP-Acier",A156="CP-Fonte acquis",A156="CP-Aluminium"),F156/SUMIF('Table d''actualisation'!A:A,'Dist+Alim'!B156,'Table d''actualisation'!C:C),F156/SUMIF('Table d''actualisation'!A:A,'Dist+Alim'!B156,'Table d''actualisation'!B:B))</f>
        <v>296318.7532369942</v>
      </c>
      <c r="H156" s="13">
        <f t="shared" si="15"/>
        <v>279.01954165442015</v>
      </c>
      <c r="I156" t="str">
        <f t="shared" si="16"/>
        <v>Acier</v>
      </c>
      <c r="J156" s="14">
        <f t="shared" si="14"/>
        <v>-0.869885901920648</v>
      </c>
    </row>
    <row r="157" spans="1:10" ht="12.75">
      <c r="A157" s="1" t="s">
        <v>26</v>
      </c>
      <c r="B157" s="1">
        <v>1996</v>
      </c>
      <c r="C157" s="1" t="s">
        <v>30</v>
      </c>
      <c r="D157" s="7">
        <v>114.3</v>
      </c>
      <c r="E157" s="2">
        <v>950.2</v>
      </c>
      <c r="F157" s="3">
        <v>162708.3</v>
      </c>
      <c r="G157" s="12">
        <f>IF(OR(A157="CP-Acier",A157="CP-Fonte acquis",A157="CP-Aluminium"),F157/SUMIF('Table d''actualisation'!A:A,'Dist+Alim'!B157,'Table d''actualisation'!C:C),F157/SUMIF('Table d''actualisation'!A:A,'Dist+Alim'!B157,'Table d''actualisation'!B:B))</f>
        <v>401875.5146131805</v>
      </c>
      <c r="H157" s="13">
        <f t="shared" si="15"/>
        <v>422.93781794693797</v>
      </c>
      <c r="I157" t="str">
        <f t="shared" si="16"/>
        <v>Acier</v>
      </c>
      <c r="J157" s="14">
        <f t="shared" si="14"/>
        <v>-0.3086278391013951</v>
      </c>
    </row>
    <row r="158" spans="1:10" ht="12.75">
      <c r="A158" s="1" t="s">
        <v>26</v>
      </c>
      <c r="B158" s="1">
        <v>1996</v>
      </c>
      <c r="C158" s="1" t="s">
        <v>30</v>
      </c>
      <c r="D158" s="7">
        <v>114.3</v>
      </c>
      <c r="E158" s="2">
        <v>2948.599947</v>
      </c>
      <c r="F158" s="3">
        <v>519004.42</v>
      </c>
      <c r="G158" s="12">
        <f>IF(OR(A158="CP-Acier",A158="CP-Fonte acquis",A158="CP-Aluminium"),F158/SUMIF('Table d''actualisation'!A:A,'Dist+Alim'!B158,'Table d''actualisation'!C:C),F158/SUMIF('Table d''actualisation'!A:A,'Dist+Alim'!B158,'Table d''actualisation'!B:B))</f>
        <v>1281896.3038395415</v>
      </c>
      <c r="H158" s="13">
        <f t="shared" si="15"/>
        <v>434.7474485793788</v>
      </c>
      <c r="I158" t="str">
        <f t="shared" si="16"/>
        <v>Acier</v>
      </c>
      <c r="J158" s="14">
        <f t="shared" si="14"/>
        <v>-0.2625721845860329</v>
      </c>
    </row>
    <row r="159" spans="1:10" ht="12.75">
      <c r="A159" s="1" t="s">
        <v>26</v>
      </c>
      <c r="B159" s="1">
        <v>1996</v>
      </c>
      <c r="C159" s="1" t="s">
        <v>36</v>
      </c>
      <c r="D159" s="7">
        <v>114.3</v>
      </c>
      <c r="E159" s="2">
        <v>6104</v>
      </c>
      <c r="F159" s="3">
        <v>1340290.62</v>
      </c>
      <c r="G159" s="12">
        <f>IF(OR(A159="CP-Acier",A159="CP-Fonte acquis",A159="CP-Aluminium"),F159/SUMIF('Table d''actualisation'!A:A,'Dist+Alim'!B159,'Table d''actualisation'!C:C),F159/SUMIF('Table d''actualisation'!A:A,'Dist+Alim'!B159,'Table d''actualisation'!B:B))</f>
        <v>3310402.62017192</v>
      </c>
      <c r="H159" s="13">
        <f t="shared" si="15"/>
        <v>542.3333257162385</v>
      </c>
      <c r="I159" t="str">
        <f t="shared" si="16"/>
        <v>Acier</v>
      </c>
      <c r="J159" s="14">
        <f t="shared" si="14"/>
        <v>0.1569953821197624</v>
      </c>
    </row>
    <row r="160" spans="1:10" ht="12.75">
      <c r="A160" s="1" t="s">
        <v>26</v>
      </c>
      <c r="B160" s="1">
        <v>1996</v>
      </c>
      <c r="C160" s="1" t="s">
        <v>34</v>
      </c>
      <c r="D160" s="7">
        <v>114.3</v>
      </c>
      <c r="E160" s="2">
        <v>24</v>
      </c>
      <c r="F160" s="3">
        <v>3615.09</v>
      </c>
      <c r="G160" s="12">
        <f>IF(OR(A160="CP-Acier",A160="CP-Fonte acquis",A160="CP-Aluminium"),F160/SUMIF('Table d''actualisation'!A:A,'Dist+Alim'!B160,'Table d''actualisation'!C:C),F160/SUMIF('Table d''actualisation'!A:A,'Dist+Alim'!B160,'Table d''actualisation'!B:B))</f>
        <v>8928.961547277937</v>
      </c>
      <c r="H160" s="13">
        <f t="shared" si="15"/>
        <v>372.04006446991406</v>
      </c>
      <c r="I160" t="str">
        <f t="shared" si="16"/>
        <v>Acier</v>
      </c>
      <c r="J160" s="14">
        <f aca="true" t="shared" si="17" ref="J160:J188">(H160-AVERAGE($H$95:$H$188))/STDEV($H$95:$H$188)</f>
        <v>-0.5071208676053189</v>
      </c>
    </row>
    <row r="161" spans="1:10" ht="12.75">
      <c r="A161" s="1" t="s">
        <v>26</v>
      </c>
      <c r="B161" s="1">
        <v>1997</v>
      </c>
      <c r="C161" s="1" t="s">
        <v>30</v>
      </c>
      <c r="D161" s="7">
        <v>114.3</v>
      </c>
      <c r="E161" s="2">
        <v>793.5</v>
      </c>
      <c r="F161" s="3">
        <v>229906.08</v>
      </c>
      <c r="G161" s="12">
        <f>IF(OR(A161="CP-Acier",A161="CP-Fonte acquis",A161="CP-Aluminium"),F161/SUMIF('Table d''actualisation'!A:A,'Dist+Alim'!B161,'Table d''actualisation'!C:C),F161/SUMIF('Table d''actualisation'!A:A,'Dist+Alim'!B161,'Table d''actualisation'!B:B))</f>
        <v>550497.336</v>
      </c>
      <c r="H161" s="13">
        <f t="shared" si="15"/>
        <v>693.7584574669187</v>
      </c>
      <c r="I161" t="str">
        <f t="shared" si="16"/>
        <v>Acier</v>
      </c>
      <c r="J161" s="14">
        <f t="shared" si="17"/>
        <v>0.747528970333363</v>
      </c>
    </row>
    <row r="162" spans="1:10" ht="12.75">
      <c r="A162" s="1" t="s">
        <v>26</v>
      </c>
      <c r="B162" s="1">
        <v>1997</v>
      </c>
      <c r="C162" s="1" t="s">
        <v>27</v>
      </c>
      <c r="D162" s="7">
        <v>114.3</v>
      </c>
      <c r="E162" s="2">
        <v>7968</v>
      </c>
      <c r="F162" s="3">
        <v>803978.06</v>
      </c>
      <c r="G162" s="12">
        <f>IF(OR(A162="CP-Acier",A162="CP-Fonte acquis",A162="CP-Aluminium"),F162/SUMIF('Table d''actualisation'!A:A,'Dist+Alim'!B162,'Table d''actualisation'!C:C),F162/SUMIF('Table d''actualisation'!A:A,'Dist+Alim'!B162,'Table d''actualisation'!B:B))</f>
        <v>1925080.7992222225</v>
      </c>
      <c r="H162" s="13">
        <f t="shared" si="15"/>
        <v>241.60150592648375</v>
      </c>
      <c r="I162" t="str">
        <f t="shared" si="16"/>
        <v>Acier</v>
      </c>
      <c r="J162" s="14">
        <f t="shared" si="17"/>
        <v>-1.0158102055475045</v>
      </c>
    </row>
    <row r="163" spans="1:10" ht="12.75">
      <c r="A163" s="1" t="s">
        <v>26</v>
      </c>
      <c r="B163" s="1">
        <v>1997</v>
      </c>
      <c r="C163" s="1" t="s">
        <v>33</v>
      </c>
      <c r="D163" s="7">
        <v>114.3</v>
      </c>
      <c r="E163" s="2">
        <v>7179</v>
      </c>
      <c r="F163" s="3">
        <v>881783.62</v>
      </c>
      <c r="G163" s="12">
        <f>IF(OR(A163="CP-Acier",A163="CP-Fonte acquis",A163="CP-Aluminium"),F163/SUMIF('Table d''actualisation'!A:A,'Dist+Alim'!B163,'Table d''actualisation'!C:C),F163/SUMIF('Table d''actualisation'!A:A,'Dist+Alim'!B163,'Table d''actualisation'!B:B))</f>
        <v>2111381.890111111</v>
      </c>
      <c r="H163" s="13">
        <f t="shared" si="15"/>
        <v>294.105291838851</v>
      </c>
      <c r="I163" t="str">
        <f t="shared" si="16"/>
        <v>Acier</v>
      </c>
      <c r="J163" s="14">
        <f t="shared" si="17"/>
        <v>-0.8110539096066252</v>
      </c>
    </row>
    <row r="164" spans="1:10" ht="12.75">
      <c r="A164" s="1" t="s">
        <v>26</v>
      </c>
      <c r="B164" s="1">
        <v>1998</v>
      </c>
      <c r="C164" s="1" t="s">
        <v>30</v>
      </c>
      <c r="D164" s="7">
        <v>114.3</v>
      </c>
      <c r="E164" s="2">
        <v>12571</v>
      </c>
      <c r="F164" s="3">
        <v>1722266.3</v>
      </c>
      <c r="G164" s="12">
        <f>IF(OR(A164="CP-Acier",A164="CP-Fonte acquis",A164="CP-Aluminium"),F164/SUMIF('Table d''actualisation'!A:A,'Dist+Alim'!B164,'Table d''actualisation'!C:C),F164/SUMIF('Table d''actualisation'!A:A,'Dist+Alim'!B164,'Table d''actualisation'!B:B))</f>
        <v>4056266.531693989</v>
      </c>
      <c r="H164" s="13">
        <f t="shared" si="15"/>
        <v>322.6685650858316</v>
      </c>
      <c r="I164" t="str">
        <f t="shared" si="16"/>
        <v>Acier</v>
      </c>
      <c r="J164" s="14">
        <f t="shared" si="17"/>
        <v>-0.6996617513390182</v>
      </c>
    </row>
    <row r="165" spans="1:10" ht="12.75">
      <c r="A165" s="1" t="s">
        <v>26</v>
      </c>
      <c r="B165" s="1">
        <v>1999</v>
      </c>
      <c r="C165" s="1" t="s">
        <v>33</v>
      </c>
      <c r="D165" s="7">
        <v>114.3</v>
      </c>
      <c r="E165" s="2">
        <v>1398</v>
      </c>
      <c r="F165" s="3">
        <v>285644.63</v>
      </c>
      <c r="G165" s="12">
        <f>IF(OR(A165="CP-Acier",A165="CP-Fonte acquis",A165="CP-Aluminium"),F165/SUMIF('Table d''actualisation'!A:A,'Dist+Alim'!B165,'Table d''actualisation'!C:C),F165/SUMIF('Table d''actualisation'!A:A,'Dist+Alim'!B165,'Table d''actualisation'!B:B))</f>
        <v>653118.4908753316</v>
      </c>
      <c r="H165" s="13">
        <f t="shared" si="15"/>
        <v>467.18060863757626</v>
      </c>
      <c r="I165" t="str">
        <f t="shared" si="16"/>
        <v>Acier</v>
      </c>
      <c r="J165" s="14">
        <f t="shared" si="17"/>
        <v>-0.13608809198634225</v>
      </c>
    </row>
    <row r="166" spans="1:10" ht="12.75">
      <c r="A166" s="1" t="s">
        <v>26</v>
      </c>
      <c r="B166" s="1">
        <v>1999</v>
      </c>
      <c r="C166" s="1" t="s">
        <v>36</v>
      </c>
      <c r="D166" s="7">
        <v>114.3</v>
      </c>
      <c r="E166" s="2">
        <v>148</v>
      </c>
      <c r="F166" s="3">
        <v>52701.79</v>
      </c>
      <c r="G166" s="12">
        <f>IF(OR(A166="CP-Acier",A166="CP-Fonte acquis",A166="CP-Aluminium"),F166/SUMIF('Table d''actualisation'!A:A,'Dist+Alim'!B166,'Table d''actualisation'!C:C),F166/SUMIF('Table d''actualisation'!A:A,'Dist+Alim'!B166,'Table d''actualisation'!B:B))</f>
        <v>120501.1750132626</v>
      </c>
      <c r="H166" s="13">
        <f t="shared" si="15"/>
        <v>814.1971284679905</v>
      </c>
      <c r="I166" t="str">
        <f t="shared" si="16"/>
        <v>Acier</v>
      </c>
      <c r="J166" s="14">
        <f t="shared" si="17"/>
        <v>1.2172203598910993</v>
      </c>
    </row>
    <row r="167" spans="1:10" ht="12.75">
      <c r="A167" s="1" t="s">
        <v>26</v>
      </c>
      <c r="B167" s="1">
        <v>2000</v>
      </c>
      <c r="C167" s="1" t="s">
        <v>31</v>
      </c>
      <c r="D167" s="7">
        <v>114.3</v>
      </c>
      <c r="E167" s="2">
        <v>135</v>
      </c>
      <c r="F167" s="3">
        <v>61119.87</v>
      </c>
      <c r="G167" s="12">
        <f>IF(OR(A167="CP-Acier",A167="CP-Fonte acquis",A167="CP-Aluminium"),F167/SUMIF('Table d''actualisation'!A:A,'Dist+Alim'!B167,'Table d''actualisation'!C:C),F167/SUMIF('Table d''actualisation'!A:A,'Dist+Alim'!B167,'Table d''actualisation'!B:B))</f>
        <v>133043.75742424242</v>
      </c>
      <c r="H167" s="13">
        <f t="shared" si="15"/>
        <v>985.5093142536475</v>
      </c>
      <c r="I167" t="str">
        <f t="shared" si="16"/>
        <v>Acier</v>
      </c>
      <c r="J167" s="14">
        <f t="shared" si="17"/>
        <v>1.885310250962068</v>
      </c>
    </row>
    <row r="168" spans="1:10" ht="12.75">
      <c r="A168" s="1" t="s">
        <v>26</v>
      </c>
      <c r="B168" s="1">
        <v>2000</v>
      </c>
      <c r="C168" s="1" t="s">
        <v>33</v>
      </c>
      <c r="D168" s="7">
        <v>114.3</v>
      </c>
      <c r="E168" s="2">
        <v>849</v>
      </c>
      <c r="F168" s="3">
        <v>166869.35</v>
      </c>
      <c r="G168" s="12">
        <f>IF(OR(A168="CP-Acier",A168="CP-Fonte acquis",A168="CP-Aluminium"),F168/SUMIF('Table d''actualisation'!A:A,'Dist+Alim'!B168,'Table d''actualisation'!C:C),F168/SUMIF('Table d''actualisation'!A:A,'Dist+Alim'!B168,'Table d''actualisation'!B:B))</f>
        <v>363235.80732323235</v>
      </c>
      <c r="H168" s="13">
        <f t="shared" si="15"/>
        <v>427.83958459744684</v>
      </c>
      <c r="I168" t="str">
        <f t="shared" si="16"/>
        <v>Acier</v>
      </c>
      <c r="J168" s="14">
        <f t="shared" si="17"/>
        <v>-0.28951173984333534</v>
      </c>
    </row>
    <row r="169" spans="1:10" ht="12.75">
      <c r="A169" s="1" t="s">
        <v>26</v>
      </c>
      <c r="B169" s="1">
        <v>2001</v>
      </c>
      <c r="C169" s="1" t="s">
        <v>33</v>
      </c>
      <c r="D169" s="7">
        <v>114.3</v>
      </c>
      <c r="E169" s="2">
        <v>14114</v>
      </c>
      <c r="F169" s="3">
        <v>934260.09</v>
      </c>
      <c r="G169" s="12">
        <f>IF(OR(A169="CP-Acier",A169="CP-Fonte acquis",A169="CP-Aluminium"),F169/SUMIF('Table d''actualisation'!A:A,'Dist+Alim'!B169,'Table d''actualisation'!C:C),F169/SUMIF('Table d''actualisation'!A:A,'Dist+Alim'!B169,'Table d''actualisation'!B:B))</f>
        <v>2013330.49395</v>
      </c>
      <c r="H169" s="13">
        <f t="shared" si="15"/>
        <v>142.64776065962874</v>
      </c>
      <c r="I169" t="str">
        <f t="shared" si="16"/>
        <v>Acier</v>
      </c>
      <c r="J169" s="14">
        <f t="shared" si="17"/>
        <v>-1.4017138503653537</v>
      </c>
    </row>
    <row r="170" spans="1:10" ht="12.75">
      <c r="A170" s="1" t="s">
        <v>26</v>
      </c>
      <c r="B170" s="1">
        <v>2002</v>
      </c>
      <c r="C170" s="1" t="s">
        <v>30</v>
      </c>
      <c r="D170" s="7">
        <v>114.3</v>
      </c>
      <c r="E170" s="2">
        <v>83.5</v>
      </c>
      <c r="F170" s="3">
        <v>2674.72</v>
      </c>
      <c r="G170" s="12">
        <f>IF(OR(A170="CP-Acier",A170="CP-Fonte acquis",A170="CP-Aluminium"),F170/SUMIF('Table d''actualisation'!A:A,'Dist+Alim'!B170,'Table d''actualisation'!C:C),F170/SUMIF('Table d''actualisation'!A:A,'Dist+Alim'!B170,'Table d''actualisation'!B:B))</f>
        <v>5651.001568627451</v>
      </c>
      <c r="H170" s="13">
        <f t="shared" si="15"/>
        <v>67.67666549254432</v>
      </c>
      <c r="I170" t="str">
        <f t="shared" si="16"/>
        <v>Acier</v>
      </c>
      <c r="J170" s="14">
        <f t="shared" si="17"/>
        <v>-1.694089028312807</v>
      </c>
    </row>
    <row r="171" spans="1:10" ht="12.75">
      <c r="A171" s="1" t="s">
        <v>26</v>
      </c>
      <c r="B171" s="1">
        <v>2002</v>
      </c>
      <c r="C171" s="1" t="s">
        <v>30</v>
      </c>
      <c r="D171" s="7">
        <v>114.3</v>
      </c>
      <c r="E171" s="2">
        <v>1</v>
      </c>
      <c r="F171" s="3">
        <v>172.5</v>
      </c>
      <c r="G171" s="12">
        <f>IF(OR(A171="CP-Acier",A171="CP-Fonte acquis",A171="CP-Aluminium"),F171/SUMIF('Table d''actualisation'!A:A,'Dist+Alim'!B171,'Table d''actualisation'!C:C),F171/SUMIF('Table d''actualisation'!A:A,'Dist+Alim'!B171,'Table d''actualisation'!B:B))</f>
        <v>364.4485294117647</v>
      </c>
      <c r="H171" s="13">
        <f t="shared" si="15"/>
        <v>364.4485294117647</v>
      </c>
      <c r="I171" t="str">
        <f t="shared" si="16"/>
        <v>Acier</v>
      </c>
      <c r="J171" s="14">
        <f t="shared" si="17"/>
        <v>-0.5367266297803824</v>
      </c>
    </row>
    <row r="172" spans="1:10" ht="12.75">
      <c r="A172" s="1" t="s">
        <v>26</v>
      </c>
      <c r="B172" s="1">
        <v>2002</v>
      </c>
      <c r="C172" s="1" t="s">
        <v>27</v>
      </c>
      <c r="D172" s="7">
        <v>114.3</v>
      </c>
      <c r="E172" s="2">
        <v>15</v>
      </c>
      <c r="F172" s="3">
        <v>17.27</v>
      </c>
      <c r="G172" s="12">
        <f>IF(OR(A172="CP-Acier",A172="CP-Fonte acquis",A172="CP-Aluminium"),F172/SUMIF('Table d''actualisation'!A:A,'Dist+Alim'!B172,'Table d''actualisation'!C:C),F172/SUMIF('Table d''actualisation'!A:A,'Dist+Alim'!B172,'Table d''actualisation'!B:B))</f>
        <v>36.48710784313725</v>
      </c>
      <c r="H172" s="13">
        <f t="shared" si="15"/>
        <v>2.43247385620915</v>
      </c>
      <c r="I172" t="str">
        <f t="shared" si="16"/>
        <v>Acier</v>
      </c>
      <c r="J172" s="14">
        <f t="shared" si="17"/>
        <v>-1.9485308514874315</v>
      </c>
    </row>
    <row r="173" spans="1:10" ht="12.75">
      <c r="A173" s="1" t="s">
        <v>26</v>
      </c>
      <c r="B173" s="1">
        <v>2002</v>
      </c>
      <c r="C173" s="1" t="s">
        <v>31</v>
      </c>
      <c r="D173" s="7">
        <v>114.3</v>
      </c>
      <c r="E173" s="2">
        <v>126.1</v>
      </c>
      <c r="F173" s="3">
        <v>26769.02</v>
      </c>
      <c r="G173" s="12">
        <f>IF(OR(A173="CP-Acier",A173="CP-Fonte acquis",A173="CP-Aluminium"),F173/SUMIF('Table d''actualisation'!A:A,'Dist+Alim'!B173,'Table d''actualisation'!C:C),F173/SUMIF('Table d''actualisation'!A:A,'Dist+Alim'!B173,'Table d''actualisation'!B:B))</f>
        <v>56556.115784313726</v>
      </c>
      <c r="H173" s="13">
        <f t="shared" si="15"/>
        <v>448.5021077265165</v>
      </c>
      <c r="I173" t="str">
        <f t="shared" si="16"/>
        <v>Acier</v>
      </c>
      <c r="J173" s="14">
        <f t="shared" si="17"/>
        <v>-0.20893123260596122</v>
      </c>
    </row>
    <row r="174" spans="1:10" ht="12.75">
      <c r="A174" s="1" t="s">
        <v>26</v>
      </c>
      <c r="B174" s="1">
        <v>2002</v>
      </c>
      <c r="C174" s="1" t="s">
        <v>33</v>
      </c>
      <c r="D174" s="7">
        <v>114.3</v>
      </c>
      <c r="E174" s="2">
        <v>6820.2</v>
      </c>
      <c r="F174" s="3">
        <v>6204.49</v>
      </c>
      <c r="G174" s="12">
        <f>IF(OR(A174="CP-Acier",A174="CP-Fonte acquis",A174="CP-Aluminium"),F174/SUMIF('Table d''actualisation'!A:A,'Dist+Alim'!B174,'Table d''actualisation'!C:C),F174/SUMIF('Table d''actualisation'!A:A,'Dist+Alim'!B174,'Table d''actualisation'!B:B))</f>
        <v>13108.505833333333</v>
      </c>
      <c r="H174" s="13">
        <f t="shared" si="15"/>
        <v>1.9220119400213092</v>
      </c>
      <c r="I174" t="str">
        <f t="shared" si="16"/>
        <v>Acier</v>
      </c>
      <c r="J174" s="14">
        <f t="shared" si="17"/>
        <v>-1.9505215706205614</v>
      </c>
    </row>
    <row r="175" spans="1:10" ht="12.75">
      <c r="A175" s="1" t="s">
        <v>26</v>
      </c>
      <c r="B175" s="1">
        <v>2002</v>
      </c>
      <c r="C175" s="1" t="s">
        <v>36</v>
      </c>
      <c r="D175" s="7">
        <v>114.3</v>
      </c>
      <c r="E175" s="2">
        <v>17874.6</v>
      </c>
      <c r="F175" s="3">
        <v>17927.93</v>
      </c>
      <c r="G175" s="12">
        <f>IF(OR(A175="CP-Acier",A175="CP-Fonte acquis",A175="CP-Aluminium"),F175/SUMIF('Table d''actualisation'!A:A,'Dist+Alim'!B175,'Table d''actualisation'!C:C),F175/SUMIF('Table d''actualisation'!A:A,'Dist+Alim'!B175,'Table d''actualisation'!B:B))</f>
        <v>37877.1462254902</v>
      </c>
      <c r="H175" s="13">
        <f t="shared" si="15"/>
        <v>2.119048606709532</v>
      </c>
      <c r="I175" t="str">
        <f t="shared" si="16"/>
        <v>Acier</v>
      </c>
      <c r="J175" s="14">
        <f t="shared" si="17"/>
        <v>-1.949753159403455</v>
      </c>
    </row>
    <row r="176" spans="1:10" ht="12.75">
      <c r="A176" s="1" t="s">
        <v>26</v>
      </c>
      <c r="B176" s="1">
        <v>2003</v>
      </c>
      <c r="C176" s="1" t="s">
        <v>30</v>
      </c>
      <c r="D176" s="7">
        <v>114.3</v>
      </c>
      <c r="E176" s="2">
        <v>409.06</v>
      </c>
      <c r="F176" s="3">
        <v>22535.57</v>
      </c>
      <c r="G176" s="12">
        <f>IF(OR(A176="CP-Acier",A176="CP-Fonte acquis",A176="CP-Aluminium"),F176/SUMIF('Table d''actualisation'!A:A,'Dist+Alim'!B176,'Table d''actualisation'!C:C),F176/SUMIF('Table d''actualisation'!A:A,'Dist+Alim'!B176,'Table d''actualisation'!B:B))</f>
        <v>46921.887294685985</v>
      </c>
      <c r="H176" s="13">
        <f t="shared" si="15"/>
        <v>114.70661344224804</v>
      </c>
      <c r="I176" t="str">
        <f t="shared" si="16"/>
        <v>Acier</v>
      </c>
      <c r="J176" s="14">
        <f t="shared" si="17"/>
        <v>-1.5106798174694909</v>
      </c>
    </row>
    <row r="177" spans="1:10" ht="12.75">
      <c r="A177" s="1" t="s">
        <v>26</v>
      </c>
      <c r="B177" s="1">
        <v>2003</v>
      </c>
      <c r="C177" s="1" t="s">
        <v>33</v>
      </c>
      <c r="D177" s="7">
        <v>114.3</v>
      </c>
      <c r="E177" s="2">
        <v>126.2</v>
      </c>
      <c r="F177" s="3">
        <v>31560.71</v>
      </c>
      <c r="G177" s="12">
        <f>IF(OR(A177="CP-Acier",A177="CP-Fonte acquis",A177="CP-Aluminium"),F177/SUMIF('Table d''actualisation'!A:A,'Dist+Alim'!B177,'Table d''actualisation'!C:C),F177/SUMIF('Table d''actualisation'!A:A,'Dist+Alim'!B177,'Table d''actualisation'!B:B))</f>
        <v>65713.36236714975</v>
      </c>
      <c r="H177" s="13">
        <f t="shared" si="15"/>
        <v>520.7081011660043</v>
      </c>
      <c r="I177" t="str">
        <f t="shared" si="16"/>
        <v>Acier</v>
      </c>
      <c r="J177" s="14">
        <f t="shared" si="17"/>
        <v>0.0726604946282924</v>
      </c>
    </row>
    <row r="178" spans="1:10" ht="12.75">
      <c r="A178" s="1" t="s">
        <v>26</v>
      </c>
      <c r="B178" s="1">
        <v>2004</v>
      </c>
      <c r="C178" s="1" t="s">
        <v>30</v>
      </c>
      <c r="D178" s="7">
        <v>114.3</v>
      </c>
      <c r="E178" s="2">
        <v>55.510000000000005</v>
      </c>
      <c r="F178" s="3">
        <v>24239.779655172417</v>
      </c>
      <c r="G178" s="12">
        <f>IF(OR(A178="CP-Acier",A178="CP-Fonte acquis",A178="CP-Aluminium"),F178/SUMIF('Table d''actualisation'!A:A,'Dist+Alim'!B178,'Table d''actualisation'!C:C),F178/SUMIF('Table d''actualisation'!A:A,'Dist+Alim'!B178,'Table d''actualisation'!B:B))</f>
        <v>45128.92022194087</v>
      </c>
      <c r="H178" s="13">
        <f t="shared" si="15"/>
        <v>812.9872135100138</v>
      </c>
      <c r="I178" t="str">
        <f t="shared" si="16"/>
        <v>Acier</v>
      </c>
      <c r="J178" s="14">
        <f t="shared" si="17"/>
        <v>1.212501886720188</v>
      </c>
    </row>
    <row r="179" spans="1:10" ht="12.75">
      <c r="A179" s="1" t="s">
        <v>26</v>
      </c>
      <c r="B179" s="1">
        <v>2005</v>
      </c>
      <c r="C179" s="1" t="s">
        <v>30</v>
      </c>
      <c r="D179" s="7">
        <v>114.3</v>
      </c>
      <c r="E179" s="2">
        <v>771.44</v>
      </c>
      <c r="F179" s="3">
        <v>267397.5767820774</v>
      </c>
      <c r="G179" s="12">
        <f>IF(OR(A179="CP-Acier",A179="CP-Fonte acquis",A179="CP-Aluminium"),F179/SUMIF('Table d''actualisation'!A:A,'Dist+Alim'!B179,'Table d''actualisation'!C:C),F179/SUMIF('Table d''actualisation'!A:A,'Dist+Alim'!B179,'Table d''actualisation'!B:B))</f>
        <v>387389.4305649591</v>
      </c>
      <c r="H179" s="13">
        <f t="shared" si="15"/>
        <v>502.16404459836036</v>
      </c>
      <c r="I179" t="str">
        <f t="shared" si="16"/>
        <v>Acier</v>
      </c>
      <c r="J179" s="14">
        <f t="shared" si="17"/>
        <v>0.0003416652614651471</v>
      </c>
    </row>
    <row r="180" spans="1:10" ht="12.75">
      <c r="A180" s="1" t="s">
        <v>26</v>
      </c>
      <c r="B180" s="1">
        <v>2005</v>
      </c>
      <c r="C180" s="1" t="s">
        <v>33</v>
      </c>
      <c r="D180" s="7">
        <v>114.3</v>
      </c>
      <c r="E180" s="2">
        <v>288.5</v>
      </c>
      <c r="F180" s="3">
        <v>110890.27</v>
      </c>
      <c r="G180" s="12">
        <f>IF(OR(A180="CP-Acier",A180="CP-Fonte acquis",A180="CP-Aluminium"),F180/SUMIF('Table d''actualisation'!A:A,'Dist+Alim'!B180,'Table d''actualisation'!C:C),F180/SUMIF('Table d''actualisation'!A:A,'Dist+Alim'!B180,'Table d''actualisation'!B:B))</f>
        <v>160651.1138487395</v>
      </c>
      <c r="H180" s="13">
        <f t="shared" si="15"/>
        <v>556.849614727</v>
      </c>
      <c r="I180" t="str">
        <f t="shared" si="16"/>
        <v>Acier</v>
      </c>
      <c r="J180" s="14">
        <f t="shared" si="17"/>
        <v>0.21360656771334635</v>
      </c>
    </row>
    <row r="181" spans="1:10" ht="12.75">
      <c r="A181" s="1" t="s">
        <v>26</v>
      </c>
      <c r="B181" s="1">
        <v>2005</v>
      </c>
      <c r="C181" s="1" t="s">
        <v>36</v>
      </c>
      <c r="D181" s="7">
        <v>114.3</v>
      </c>
      <c r="E181" s="2">
        <v>55.2</v>
      </c>
      <c r="F181" s="3">
        <v>32831.87</v>
      </c>
      <c r="G181" s="12">
        <f>IF(OR(A181="CP-Acier",A181="CP-Fonte acquis",A181="CP-Aluminium"),F181/SUMIF('Table d''actualisation'!A:A,'Dist+Alim'!B181,'Table d''actualisation'!C:C),F181/SUMIF('Table d''actualisation'!A:A,'Dist+Alim'!B181,'Table d''actualisation'!B:B))</f>
        <v>47564.82678991597</v>
      </c>
      <c r="H181" s="13">
        <f t="shared" si="15"/>
        <v>861.6816447448545</v>
      </c>
      <c r="I181" t="str">
        <f t="shared" si="16"/>
        <v>Acier</v>
      </c>
      <c r="J181" s="14">
        <f t="shared" si="17"/>
        <v>1.4024023138862467</v>
      </c>
    </row>
    <row r="182" spans="1:10" ht="12.75">
      <c r="A182" s="1" t="s">
        <v>26</v>
      </c>
      <c r="B182" s="1">
        <v>2005</v>
      </c>
      <c r="C182" s="1" t="s">
        <v>34</v>
      </c>
      <c r="D182" s="7">
        <v>114.3</v>
      </c>
      <c r="E182" s="2">
        <v>88.6</v>
      </c>
      <c r="F182" s="3">
        <v>37649.116900078676</v>
      </c>
      <c r="G182" s="12">
        <f>IF(OR(A182="CP-Acier",A182="CP-Fonte acquis",A182="CP-Aluminium"),F182/SUMIF('Table d''actualisation'!A:A,'Dist+Alim'!B182,'Table d''actualisation'!C:C),F182/SUMIF('Table d''actualisation'!A:A,'Dist+Alim'!B182,'Table d''actualisation'!B:B))</f>
        <v>54543.762635071966</v>
      </c>
      <c r="H182" s="13">
        <f t="shared" si="15"/>
        <v>615.6180884319635</v>
      </c>
      <c r="I182" t="str">
        <f t="shared" si="16"/>
        <v>Acier</v>
      </c>
      <c r="J182" s="14">
        <f t="shared" si="17"/>
        <v>0.4427941355205829</v>
      </c>
    </row>
    <row r="183" spans="1:10" ht="12.75">
      <c r="A183" s="1" t="s">
        <v>26</v>
      </c>
      <c r="B183" s="1">
        <v>2006</v>
      </c>
      <c r="C183" s="1" t="s">
        <v>30</v>
      </c>
      <c r="D183" s="7">
        <v>114.3</v>
      </c>
      <c r="E183" s="2">
        <v>160</v>
      </c>
      <c r="F183" s="3">
        <v>34380.51</v>
      </c>
      <c r="G183" s="12">
        <f>IF(OR(A183="CP-Acier",A183="CP-Fonte acquis",A183="CP-Aluminium"),F183/SUMIF('Table d''actualisation'!A:A,'Dist+Alim'!B183,'Table d''actualisation'!C:C),F183/SUMIF('Table d''actualisation'!A:A,'Dist+Alim'!B183,'Table d''actualisation'!B:B))</f>
        <v>47493.58913461539</v>
      </c>
      <c r="H183" s="13">
        <f t="shared" si="15"/>
        <v>296.83493209134616</v>
      </c>
      <c r="I183" t="str">
        <f t="shared" si="16"/>
        <v>Acier</v>
      </c>
      <c r="J183" s="14">
        <f t="shared" si="17"/>
        <v>-0.8004087529262115</v>
      </c>
    </row>
    <row r="184" spans="1:10" ht="12.75">
      <c r="A184" s="1" t="s">
        <v>26</v>
      </c>
      <c r="B184" s="1">
        <v>2006</v>
      </c>
      <c r="C184" s="1" t="s">
        <v>33</v>
      </c>
      <c r="D184" s="7">
        <v>114.3</v>
      </c>
      <c r="E184" s="2">
        <v>1463.1</v>
      </c>
      <c r="F184" s="3">
        <v>344138.6926209021</v>
      </c>
      <c r="G184" s="12">
        <f>IF(OR(A184="CP-Acier",A184="CP-Fonte acquis",A184="CP-Aluminium"),F184/SUMIF('Table d''actualisation'!A:A,'Dist+Alim'!B184,'Table d''actualisation'!C:C),F184/SUMIF('Table d''actualisation'!A:A,'Dist+Alim'!B184,'Table d''actualisation'!B:B))</f>
        <v>475396.7196141308</v>
      </c>
      <c r="H184" s="13">
        <f t="shared" si="15"/>
        <v>324.92428379067104</v>
      </c>
      <c r="I184" t="str">
        <f t="shared" si="16"/>
        <v>Acier</v>
      </c>
      <c r="J184" s="14">
        <f t="shared" si="17"/>
        <v>-0.6908648122485993</v>
      </c>
    </row>
    <row r="185" spans="1:10" ht="12.75">
      <c r="A185" s="1" t="s">
        <v>26</v>
      </c>
      <c r="B185" s="1">
        <v>2006</v>
      </c>
      <c r="C185" s="1" t="s">
        <v>36</v>
      </c>
      <c r="D185" s="7">
        <v>114.3</v>
      </c>
      <c r="E185" s="2">
        <v>99.7</v>
      </c>
      <c r="F185" s="3">
        <v>54574.71</v>
      </c>
      <c r="G185" s="12">
        <f>IF(OR(A185="CP-Acier",A185="CP-Fonte acquis",A185="CP-Aluminium"),F185/SUMIF('Table d''actualisation'!A:A,'Dist+Alim'!B185,'Table d''actualisation'!C:C),F185/SUMIF('Table d''actualisation'!A:A,'Dist+Alim'!B185,'Table d''actualisation'!B:B))</f>
        <v>75390.06413461539</v>
      </c>
      <c r="H185" s="13">
        <f t="shared" si="15"/>
        <v>756.1691487925315</v>
      </c>
      <c r="I185" t="str">
        <f t="shared" si="16"/>
        <v>Acier</v>
      </c>
      <c r="J185" s="14">
        <f t="shared" si="17"/>
        <v>0.9909205993536231</v>
      </c>
    </row>
    <row r="186" spans="1:10" ht="12.75">
      <c r="A186" s="1" t="s">
        <v>26</v>
      </c>
      <c r="B186" s="1">
        <v>2007</v>
      </c>
      <c r="C186" s="1" t="s">
        <v>33</v>
      </c>
      <c r="D186" s="7">
        <v>114.3</v>
      </c>
      <c r="E186" s="2">
        <v>11.050000000000004</v>
      </c>
      <c r="F186" s="3">
        <v>7364.240000000005</v>
      </c>
      <c r="G186" s="12">
        <f>IF(OR(A186="CP-Acier",A186="CP-Fonte acquis",A186="CP-Aluminium"),F186/SUMIF('Table d''actualisation'!A:A,'Dist+Alim'!B186,'Table d''actualisation'!C:C),F186/SUMIF('Table d''actualisation'!A:A,'Dist+Alim'!B186,'Table d''actualisation'!B:B))</f>
        <v>10457.948731466235</v>
      </c>
      <c r="H186" s="13">
        <f t="shared" si="15"/>
        <v>946.4206996802019</v>
      </c>
      <c r="I186" t="str">
        <f t="shared" si="16"/>
        <v>Acier</v>
      </c>
      <c r="J186" s="14">
        <f t="shared" si="17"/>
        <v>1.7328709593102607</v>
      </c>
    </row>
    <row r="187" spans="1:10" ht="12.75">
      <c r="A187" s="1" t="s">
        <v>26</v>
      </c>
      <c r="B187" s="1">
        <v>2009</v>
      </c>
      <c r="C187" s="1" t="s">
        <v>31</v>
      </c>
      <c r="D187" s="7">
        <v>114.3</v>
      </c>
      <c r="E187" s="2">
        <v>623.5</v>
      </c>
      <c r="F187" s="3">
        <v>271564.55400566536</v>
      </c>
      <c r="G187" s="12">
        <f>IF(OR(A187="CP-Acier",A187="CP-Fonte acquis",A187="CP-Aluminium"),F187/SUMIF('Table d''actualisation'!A:A,'Dist+Alim'!B187,'Table d''actualisation'!C:C),F187/SUMIF('Table d''actualisation'!A:A,'Dist+Alim'!B187,'Table d''actualisation'!B:B))</f>
        <v>328315.07090165996</v>
      </c>
      <c r="H187" s="13">
        <f t="shared" si="15"/>
        <v>526.567876345886</v>
      </c>
      <c r="I187" t="str">
        <f t="shared" si="16"/>
        <v>Acier</v>
      </c>
      <c r="J187" s="14">
        <f t="shared" si="17"/>
        <v>0.0955126726194467</v>
      </c>
    </row>
    <row r="188" spans="1:10" ht="12.75">
      <c r="A188" s="1" t="s">
        <v>26</v>
      </c>
      <c r="B188" s="1">
        <v>2010</v>
      </c>
      <c r="C188" s="1" t="s">
        <v>27</v>
      </c>
      <c r="D188" s="9">
        <v>114.3</v>
      </c>
      <c r="E188" s="2">
        <v>243.3</v>
      </c>
      <c r="F188" s="3">
        <v>114932.0026791109</v>
      </c>
      <c r="G188" s="12">
        <f>IF(OR(A188="CP-Acier",A188="CP-Fonte acquis",A188="CP-Aluminium"),F188/SUMIF('Table d''actualisation'!A:A,'Dist+Alim'!B188,'Table d''actualisation'!C:C),F188/SUMIF('Table d''actualisation'!A:A,'Dist+Alim'!B188,'Table d''actualisation'!B:B))</f>
        <v>144208.71369635165</v>
      </c>
      <c r="H188" s="13">
        <f t="shared" si="15"/>
        <v>592.7197439225304</v>
      </c>
      <c r="I188" t="str">
        <f t="shared" si="16"/>
        <v>Acier</v>
      </c>
      <c r="J188" s="14">
        <f t="shared" si="17"/>
        <v>0.3534942855487104</v>
      </c>
    </row>
    <row r="189" spans="1:10" ht="12.75">
      <c r="A189" s="1" t="s">
        <v>37</v>
      </c>
      <c r="B189" s="1">
        <v>1957</v>
      </c>
      <c r="C189" s="1" t="s">
        <v>30</v>
      </c>
      <c r="D189" s="7">
        <v>168.3</v>
      </c>
      <c r="E189" s="2">
        <v>3087.3</v>
      </c>
      <c r="F189" s="3">
        <v>23369.532468619247</v>
      </c>
      <c r="G189" s="12">
        <f>IF(OR(A189="CP-Acier",A189="CP-Fonte acquis",A189="CP-Aluminium"),F189/SUMIF('Table d''actualisation'!A:A,'Dist+Alim'!B189,'Table d''actualisation'!C:C),F189/SUMIF('Table d''actualisation'!A:A,'Dist+Alim'!B189,'Table d''actualisation'!B:B))</f>
        <v>380085.6035462225</v>
      </c>
      <c r="H189" s="13">
        <f t="shared" si="15"/>
        <v>123.11262382866015</v>
      </c>
      <c r="I189" t="str">
        <f t="shared" si="16"/>
        <v>Acier</v>
      </c>
      <c r="J189" s="14">
        <f>(H189-AVERAGE($H$189:$H$263))/STDEV($H$189:$H$263)</f>
        <v>-1.8675381416039898</v>
      </c>
    </row>
    <row r="190" spans="1:10" ht="12.75">
      <c r="A190" s="1" t="s">
        <v>26</v>
      </c>
      <c r="B190" s="1">
        <v>1979</v>
      </c>
      <c r="C190" s="1" t="s">
        <v>30</v>
      </c>
      <c r="D190" s="7">
        <v>168.3</v>
      </c>
      <c r="E190" s="2">
        <v>225172.36986</v>
      </c>
      <c r="F190" s="3">
        <v>13745586.771564107</v>
      </c>
      <c r="G190" s="12">
        <f>IF(OR(A190="CP-Acier",A190="CP-Fonte acquis",A190="CP-Aluminium"),F190/SUMIF('Table d''actualisation'!A:A,'Dist+Alim'!B190,'Table d''actualisation'!C:C),F190/SUMIF('Table d''actualisation'!A:A,'Dist+Alim'!B190,'Table d''actualisation'!B:B))</f>
        <v>68489571.08143504</v>
      </c>
      <c r="H190" s="13">
        <f t="shared" si="15"/>
        <v>304.1650763991077</v>
      </c>
      <c r="I190" t="str">
        <f t="shared" si="16"/>
        <v>Acier</v>
      </c>
      <c r="J190" s="14">
        <f aca="true" t="shared" si="18" ref="J190:J253">(H190-AVERAGE($H$189:$H$263))/STDEV($H$189:$H$263)</f>
        <v>-0.9713235124039291</v>
      </c>
    </row>
    <row r="191" spans="1:10" ht="12.75">
      <c r="A191" s="1" t="s">
        <v>26</v>
      </c>
      <c r="B191" s="1">
        <v>1979</v>
      </c>
      <c r="C191" s="1" t="s">
        <v>27</v>
      </c>
      <c r="D191" s="7">
        <v>168.3</v>
      </c>
      <c r="E191" s="2">
        <v>3618</v>
      </c>
      <c r="F191" s="3">
        <v>128499.33</v>
      </c>
      <c r="G191" s="12">
        <f>IF(OR(A191="CP-Acier",A191="CP-Fonte acquis",A191="CP-Aluminium"),F191/SUMIF('Table d''actualisation'!A:A,'Dist+Alim'!B191,'Table d''actualisation'!C:C),F191/SUMIF('Table d''actualisation'!A:A,'Dist+Alim'!B191,'Table d''actualisation'!B:B))</f>
        <v>640268.3379190752</v>
      </c>
      <c r="H191" s="13">
        <f t="shared" si="15"/>
        <v>176.96747869515622</v>
      </c>
      <c r="I191" t="str">
        <f t="shared" si="16"/>
        <v>Acier</v>
      </c>
      <c r="J191" s="14">
        <f t="shared" si="18"/>
        <v>-1.6009551260216974</v>
      </c>
    </row>
    <row r="192" spans="1:10" ht="12.75">
      <c r="A192" s="1" t="s">
        <v>26</v>
      </c>
      <c r="B192" s="1">
        <v>1980</v>
      </c>
      <c r="C192" s="1" t="s">
        <v>30</v>
      </c>
      <c r="D192" s="7">
        <v>168.3</v>
      </c>
      <c r="E192" s="2">
        <v>5535.42</v>
      </c>
      <c r="F192" s="3">
        <v>1062687.7319218428</v>
      </c>
      <c r="G192" s="12">
        <f>IF(OR(A192="CP-Acier",A192="CP-Fonte acquis",A192="CP-Aluminium"),F192/SUMIF('Table d''actualisation'!A:A,'Dist+Alim'!B192,'Table d''actualisation'!C:C),F192/SUMIF('Table d''actualisation'!A:A,'Dist+Alim'!B192,'Table d''actualisation'!B:B))</f>
        <v>4924929.166218433</v>
      </c>
      <c r="H192" s="13">
        <f t="shared" si="15"/>
        <v>889.7119218087214</v>
      </c>
      <c r="I192" t="str">
        <f t="shared" si="16"/>
        <v>Acier</v>
      </c>
      <c r="J192" s="14">
        <f t="shared" si="18"/>
        <v>1.9271495073628253</v>
      </c>
    </row>
    <row r="193" spans="1:10" ht="12.75">
      <c r="A193" s="1" t="s">
        <v>26</v>
      </c>
      <c r="B193" s="1">
        <v>1980</v>
      </c>
      <c r="C193" s="1" t="s">
        <v>27</v>
      </c>
      <c r="D193" s="8">
        <v>168.3</v>
      </c>
      <c r="E193" s="2">
        <v>-63.08</v>
      </c>
      <c r="F193" s="3">
        <v>-3762.609426977239</v>
      </c>
      <c r="G193" s="12">
        <f>IF(OR(A193="CP-Acier",A193="CP-Fonte acquis",A193="CP-Aluminium"),F193/SUMIF('Table d''actualisation'!A:A,'Dist+Alim'!B193,'Table d''actualisation'!C:C),F193/SUMIF('Table d''actualisation'!A:A,'Dist+Alim'!B193,'Table d''actualisation'!B:B))</f>
        <v>-17437.469494916022</v>
      </c>
      <c r="H193" s="13">
        <f t="shared" si="15"/>
        <v>276.43420251927745</v>
      </c>
      <c r="I193" t="str">
        <f t="shared" si="16"/>
        <v>Acier</v>
      </c>
      <c r="J193" s="14">
        <f t="shared" si="18"/>
        <v>-1.1085921022449614</v>
      </c>
    </row>
    <row r="194" spans="1:10" ht="12.75">
      <c r="A194" s="1" t="s">
        <v>26</v>
      </c>
      <c r="B194" s="1">
        <v>1982</v>
      </c>
      <c r="C194" s="1" t="s">
        <v>31</v>
      </c>
      <c r="D194" s="7">
        <v>168.3</v>
      </c>
      <c r="E194" s="2">
        <v>16407.03</v>
      </c>
      <c r="F194" s="3">
        <v>2356495.4098444115</v>
      </c>
      <c r="G194" s="12">
        <f>IF(OR(A194="CP-Acier",A194="CP-Fonte acquis",A194="CP-Aluminium"),F194/SUMIF('Table d''actualisation'!A:A,'Dist+Alim'!B194,'Table d''actualisation'!C:C),F194/SUMIF('Table d''actualisation'!A:A,'Dist+Alim'!B194,'Table d''actualisation'!B:B))</f>
        <v>9108964.319667635</v>
      </c>
      <c r="H194" s="13">
        <f t="shared" si="15"/>
        <v>555.1866681335766</v>
      </c>
      <c r="I194" t="str">
        <f t="shared" si="16"/>
        <v>Acier</v>
      </c>
      <c r="J194" s="14">
        <f t="shared" si="18"/>
        <v>0.27124028368704356</v>
      </c>
    </row>
    <row r="195" spans="1:10" ht="12.75">
      <c r="A195" s="1" t="s">
        <v>26</v>
      </c>
      <c r="B195" s="1">
        <v>1983</v>
      </c>
      <c r="C195" s="1" t="s">
        <v>30</v>
      </c>
      <c r="D195" s="7">
        <v>168.3</v>
      </c>
      <c r="E195" s="2">
        <v>9454.65</v>
      </c>
      <c r="F195" s="3">
        <v>1037452.36625</v>
      </c>
      <c r="G195" s="12">
        <f>IF(OR(A195="CP-Acier",A195="CP-Fonte acquis",A195="CP-Aluminium"),F195/SUMIF('Table d''actualisation'!A:A,'Dist+Alim'!B195,'Table d''actualisation'!C:C),F195/SUMIF('Table d''actualisation'!A:A,'Dist+Alim'!B195,'Table d''actualisation'!B:B))</f>
        <v>3854672.153911638</v>
      </c>
      <c r="H195" s="13">
        <f t="shared" si="15"/>
        <v>407.7012003523809</v>
      </c>
      <c r="I195" t="str">
        <f t="shared" si="16"/>
        <v>Acier</v>
      </c>
      <c r="J195" s="14">
        <f t="shared" si="18"/>
        <v>-0.4588168458538616</v>
      </c>
    </row>
    <row r="196" spans="1:10" ht="12.75">
      <c r="A196" s="1" t="s">
        <v>26</v>
      </c>
      <c r="B196" s="1">
        <v>1983</v>
      </c>
      <c r="C196" s="1" t="s">
        <v>31</v>
      </c>
      <c r="D196" s="7">
        <v>168.3</v>
      </c>
      <c r="E196" s="2">
        <v>15035.97</v>
      </c>
      <c r="F196" s="3">
        <v>2692227.04</v>
      </c>
      <c r="G196" s="12">
        <f>IF(OR(A196="CP-Acier",A196="CP-Fonte acquis",A196="CP-Aluminium"),F196/SUMIF('Table d''actualisation'!A:A,'Dist+Alim'!B196,'Table d''actualisation'!C:C),F196/SUMIF('Table d''actualisation'!A:A,'Dist+Alim'!B196,'Table d''actualisation'!B:B))</f>
        <v>10003015.984827587</v>
      </c>
      <c r="H196" s="13">
        <f t="shared" si="15"/>
        <v>665.2724090848537</v>
      </c>
      <c r="I196" t="str">
        <f t="shared" si="16"/>
        <v>Acier</v>
      </c>
      <c r="J196" s="14">
        <f t="shared" si="18"/>
        <v>0.8161677348546765</v>
      </c>
    </row>
    <row r="197" spans="1:10" ht="12.75">
      <c r="A197" s="1" t="s">
        <v>26</v>
      </c>
      <c r="B197" s="1">
        <v>1983</v>
      </c>
      <c r="C197" s="1" t="s">
        <v>33</v>
      </c>
      <c r="D197" s="7">
        <v>168.3</v>
      </c>
      <c r="E197" s="2">
        <v>15064.5</v>
      </c>
      <c r="F197" s="3">
        <v>2394401.1447806004</v>
      </c>
      <c r="G197" s="12">
        <f>IF(OR(A197="CP-Acier",A197="CP-Fonte acquis",A197="CP-Aluminium"),F197/SUMIF('Table d''actualisation'!A:A,'Dist+Alim'!B197,'Table d''actualisation'!C:C),F197/SUMIF('Table d''actualisation'!A:A,'Dist+Alim'!B197,'Table d''actualisation'!B:B))</f>
        <v>8896438.73621068</v>
      </c>
      <c r="H197" s="13">
        <f aca="true" t="shared" si="19" ref="H197:H260">G197/E197</f>
        <v>590.5565226997696</v>
      </c>
      <c r="I197" t="str">
        <f aca="true" t="shared" si="20" ref="I197:I260">IF(OR(A197="CP-Acier",A197="CP-Fonte acquis",A197="CP-Aluminium"),"Acier","Plastique")</f>
        <v>Acier</v>
      </c>
      <c r="J197" s="14">
        <f t="shared" si="18"/>
        <v>0.4463220384208915</v>
      </c>
    </row>
    <row r="198" spans="1:10" ht="12.75">
      <c r="A198" s="1" t="s">
        <v>26</v>
      </c>
      <c r="B198" s="1">
        <v>1983</v>
      </c>
      <c r="C198" s="1" t="s">
        <v>36</v>
      </c>
      <c r="D198" s="7">
        <v>168.3</v>
      </c>
      <c r="E198" s="2">
        <v>9200.351591999999</v>
      </c>
      <c r="F198" s="3">
        <v>1513183.536551724</v>
      </c>
      <c r="G198" s="12">
        <f>IF(OR(A198="CP-Acier",A198="CP-Fonte acquis",A198="CP-Aluminium"),F198/SUMIF('Table d''actualisation'!A:A,'Dist+Alim'!B198,'Table d''actualisation'!C:C),F198/SUMIF('Table d''actualisation'!A:A,'Dist+Alim'!B198,'Table d''actualisation'!B:B))</f>
        <v>5622259.519429251</v>
      </c>
      <c r="H198" s="13">
        <f t="shared" si="19"/>
        <v>611.0918113518602</v>
      </c>
      <c r="I198" t="str">
        <f t="shared" si="20"/>
        <v>Acier</v>
      </c>
      <c r="J198" s="14">
        <f t="shared" si="18"/>
        <v>0.5479722831072403</v>
      </c>
    </row>
    <row r="199" spans="1:10" ht="12.75">
      <c r="A199" s="1" t="s">
        <v>26</v>
      </c>
      <c r="B199" s="1">
        <v>1984</v>
      </c>
      <c r="C199" s="1" t="s">
        <v>30</v>
      </c>
      <c r="D199" s="7">
        <v>168.3</v>
      </c>
      <c r="E199" s="2">
        <v>5417.16</v>
      </c>
      <c r="F199" s="3">
        <v>433957.78</v>
      </c>
      <c r="G199" s="12">
        <f>IF(OR(A199="CP-Acier",A199="CP-Fonte acquis",A199="CP-Aluminium"),F199/SUMIF('Table d''actualisation'!A:A,'Dist+Alim'!B199,'Table d''actualisation'!C:C),F199/SUMIF('Table d''actualisation'!A:A,'Dist+Alim'!B199,'Table d''actualisation'!B:B))</f>
        <v>1539389.3265843624</v>
      </c>
      <c r="H199" s="13">
        <f t="shared" si="19"/>
        <v>284.1690713555373</v>
      </c>
      <c r="I199" t="str">
        <f t="shared" si="20"/>
        <v>Acier</v>
      </c>
      <c r="J199" s="14">
        <f t="shared" si="18"/>
        <v>-1.0703042883679168</v>
      </c>
    </row>
    <row r="200" spans="1:10" ht="12.75">
      <c r="A200" s="1" t="s">
        <v>26</v>
      </c>
      <c r="B200" s="1">
        <v>1984</v>
      </c>
      <c r="C200" s="1" t="s">
        <v>30</v>
      </c>
      <c r="D200" s="7">
        <v>168.3</v>
      </c>
      <c r="E200" s="2">
        <v>16365.06</v>
      </c>
      <c r="F200" s="3">
        <v>2166170.2227223488</v>
      </c>
      <c r="G200" s="12">
        <f>IF(OR(A200="CP-Acier",A200="CP-Fonte acquis",A200="CP-Aluminium"),F200/SUMIF('Table d''actualisation'!A:A,'Dist+Alim'!B200,'Table d''actualisation'!C:C),F200/SUMIF('Table d''actualisation'!A:A,'Dist+Alim'!B200,'Table d''actualisation'!B:B))</f>
        <v>7684110.008175575</v>
      </c>
      <c r="H200" s="13">
        <f t="shared" si="19"/>
        <v>469.5436502020509</v>
      </c>
      <c r="I200" t="str">
        <f t="shared" si="20"/>
        <v>Acier</v>
      </c>
      <c r="J200" s="14">
        <f t="shared" si="18"/>
        <v>-0.152695015003325</v>
      </c>
    </row>
    <row r="201" spans="1:10" ht="12.75">
      <c r="A201" s="1" t="s">
        <v>26</v>
      </c>
      <c r="B201" s="1">
        <v>1984</v>
      </c>
      <c r="C201" s="1" t="s">
        <v>31</v>
      </c>
      <c r="D201" s="7">
        <v>168.3</v>
      </c>
      <c r="E201" s="2">
        <v>4398.8</v>
      </c>
      <c r="F201" s="3">
        <v>988162.71</v>
      </c>
      <c r="G201" s="12">
        <f>IF(OR(A201="CP-Acier",A201="CP-Fonte acquis",A201="CP-Aluminium"),F201/SUMIF('Table d''actualisation'!A:A,'Dist+Alim'!B201,'Table d''actualisation'!C:C),F201/SUMIF('Table d''actualisation'!A:A,'Dist+Alim'!B201,'Table d''actualisation'!B:B))</f>
        <v>3505334.3869135804</v>
      </c>
      <c r="H201" s="13">
        <f t="shared" si="19"/>
        <v>796.8842381816814</v>
      </c>
      <c r="I201" t="str">
        <f t="shared" si="20"/>
        <v>Acier</v>
      </c>
      <c r="J201" s="14">
        <f t="shared" si="18"/>
        <v>1.4676499155031817</v>
      </c>
    </row>
    <row r="202" spans="1:10" ht="12.75">
      <c r="A202" s="1" t="s">
        <v>26</v>
      </c>
      <c r="B202" s="1">
        <v>1984</v>
      </c>
      <c r="C202" s="1" t="s">
        <v>33</v>
      </c>
      <c r="D202" s="7">
        <v>168.3</v>
      </c>
      <c r="E202" s="2">
        <v>8811.44</v>
      </c>
      <c r="F202" s="3">
        <v>1781474.2</v>
      </c>
      <c r="G202" s="12">
        <f>IF(OR(A202="CP-Acier",A202="CP-Fonte acquis",A202="CP-Aluminium"),F202/SUMIF('Table d''actualisation'!A:A,'Dist+Alim'!B202,'Table d''actualisation'!C:C),F202/SUMIF('Table d''actualisation'!A:A,'Dist+Alim'!B202,'Table d''actualisation'!B:B))</f>
        <v>6319468.149794239</v>
      </c>
      <c r="H202" s="13">
        <f t="shared" si="19"/>
        <v>717.1890349130492</v>
      </c>
      <c r="I202" t="str">
        <f t="shared" si="20"/>
        <v>Acier</v>
      </c>
      <c r="J202" s="14">
        <f t="shared" si="18"/>
        <v>1.073156463288666</v>
      </c>
    </row>
    <row r="203" spans="1:10" ht="12.75">
      <c r="A203" s="1" t="s">
        <v>26</v>
      </c>
      <c r="B203" s="1">
        <v>1984</v>
      </c>
      <c r="C203" s="1" t="s">
        <v>36</v>
      </c>
      <c r="D203" s="7">
        <v>168.3</v>
      </c>
      <c r="E203" s="2">
        <v>9249.417442</v>
      </c>
      <c r="F203" s="3">
        <v>2225631.12</v>
      </c>
      <c r="G203" s="12">
        <f>IF(OR(A203="CP-Acier",A203="CP-Fonte acquis",A203="CP-Aluminium"),F203/SUMIF('Table d''actualisation'!A:A,'Dist+Alim'!B203,'Table d''actualisation'!C:C),F203/SUMIF('Table d''actualisation'!A:A,'Dist+Alim'!B203,'Table d''actualisation'!B:B))</f>
        <v>7895037.141728396</v>
      </c>
      <c r="H203" s="13">
        <f t="shared" si="19"/>
        <v>853.5712861091555</v>
      </c>
      <c r="I203" t="str">
        <f t="shared" si="20"/>
        <v>Acier</v>
      </c>
      <c r="J203" s="14">
        <f t="shared" si="18"/>
        <v>1.7482523647795838</v>
      </c>
    </row>
    <row r="204" spans="1:10" ht="12.75">
      <c r="A204" s="1" t="s">
        <v>26</v>
      </c>
      <c r="B204" s="1">
        <v>1984</v>
      </c>
      <c r="C204" s="1" t="s">
        <v>34</v>
      </c>
      <c r="D204" s="7">
        <v>168.3</v>
      </c>
      <c r="E204" s="2">
        <v>17123</v>
      </c>
      <c r="F204" s="3">
        <v>3909468.34</v>
      </c>
      <c r="G204" s="12">
        <f>IF(OR(A204="CP-Acier",A204="CP-Fonte acquis",A204="CP-Aluminium"),F204/SUMIF('Table d''actualisation'!A:A,'Dist+Alim'!B204,'Table d''actualisation'!C:C),F204/SUMIF('Table d''actualisation'!A:A,'Dist+Alim'!B204,'Table d''actualisation'!B:B))</f>
        <v>13868155.181399178</v>
      </c>
      <c r="H204" s="13">
        <f t="shared" si="19"/>
        <v>809.9138691467136</v>
      </c>
      <c r="I204" t="str">
        <f t="shared" si="20"/>
        <v>Acier</v>
      </c>
      <c r="J204" s="14">
        <f t="shared" si="18"/>
        <v>1.5321469478170426</v>
      </c>
    </row>
    <row r="205" spans="1:10" ht="12.75">
      <c r="A205" s="1" t="s">
        <v>26</v>
      </c>
      <c r="B205" s="1">
        <v>1985</v>
      </c>
      <c r="C205" s="1" t="s">
        <v>30</v>
      </c>
      <c r="D205" s="7">
        <v>168.3</v>
      </c>
      <c r="E205" s="2">
        <v>9784</v>
      </c>
      <c r="F205" s="3">
        <v>968361.16</v>
      </c>
      <c r="G205" s="12">
        <f>IF(OR(A205="CP-Acier",A205="CP-Fonte acquis",A205="CP-Aluminium"),F205/SUMIF('Table d''actualisation'!A:A,'Dist+Alim'!B205,'Table d''actualisation'!C:C),F205/SUMIF('Table d''actualisation'!A:A,'Dist+Alim'!B205,'Table d''actualisation'!B:B))</f>
        <v>3421013.6062295083</v>
      </c>
      <c r="H205" s="13">
        <f t="shared" si="19"/>
        <v>349.6538845287723</v>
      </c>
      <c r="I205" t="str">
        <f t="shared" si="20"/>
        <v>Acier</v>
      </c>
      <c r="J205" s="14">
        <f t="shared" si="18"/>
        <v>-0.7461526586988828</v>
      </c>
    </row>
    <row r="206" spans="1:10" ht="12.75">
      <c r="A206" s="1" t="s">
        <v>26</v>
      </c>
      <c r="B206" s="1">
        <v>1985</v>
      </c>
      <c r="C206" s="1" t="s">
        <v>30</v>
      </c>
      <c r="D206" s="7">
        <v>168.3</v>
      </c>
      <c r="E206" s="2">
        <v>10239</v>
      </c>
      <c r="F206" s="3">
        <v>1785400.64</v>
      </c>
      <c r="G206" s="12">
        <f>IF(OR(A206="CP-Acier",A206="CP-Fonte acquis",A206="CP-Aluminium"),F206/SUMIF('Table d''actualisation'!A:A,'Dist+Alim'!B206,'Table d''actualisation'!C:C),F206/SUMIF('Table d''actualisation'!A:A,'Dist+Alim'!B206,'Table d''actualisation'!B:B))</f>
        <v>6307439.965901638</v>
      </c>
      <c r="H206" s="13">
        <f t="shared" si="19"/>
        <v>616.0210924798944</v>
      </c>
      <c r="I206" t="str">
        <f t="shared" si="20"/>
        <v>Acier</v>
      </c>
      <c r="J206" s="14">
        <f t="shared" si="18"/>
        <v>0.5723723605194205</v>
      </c>
    </row>
    <row r="207" spans="1:10" ht="12.75">
      <c r="A207" s="1" t="s">
        <v>26</v>
      </c>
      <c r="B207" s="1">
        <v>1985</v>
      </c>
      <c r="C207" s="1" t="s">
        <v>33</v>
      </c>
      <c r="D207" s="7">
        <v>168.3</v>
      </c>
      <c r="E207" s="2">
        <v>12895.3</v>
      </c>
      <c r="F207" s="3">
        <v>3314877.29</v>
      </c>
      <c r="G207" s="12">
        <f>IF(OR(A207="CP-Acier",A207="CP-Fonte acquis",A207="CP-Aluminium"),F207/SUMIF('Table d''actualisation'!A:A,'Dist+Alim'!B207,'Table d''actualisation'!C:C),F207/SUMIF('Table d''actualisation'!A:A,'Dist+Alim'!B207,'Table d''actualisation'!B:B))</f>
        <v>11710755.016311474</v>
      </c>
      <c r="H207" s="13">
        <f t="shared" si="19"/>
        <v>908.1413395819775</v>
      </c>
      <c r="I207" t="str">
        <f t="shared" si="20"/>
        <v>Acier</v>
      </c>
      <c r="J207" s="14">
        <f t="shared" si="18"/>
        <v>2.018375633170787</v>
      </c>
    </row>
    <row r="208" spans="1:10" ht="12.75">
      <c r="A208" s="1" t="s">
        <v>26</v>
      </c>
      <c r="B208" s="1">
        <v>1986</v>
      </c>
      <c r="C208" s="1" t="s">
        <v>30</v>
      </c>
      <c r="D208" s="7">
        <v>168.3</v>
      </c>
      <c r="E208" s="2">
        <v>1360.44</v>
      </c>
      <c r="F208" s="3">
        <v>116799.07</v>
      </c>
      <c r="G208" s="12">
        <f>IF(OR(A208="CP-Acier",A208="CP-Fonte acquis",A208="CP-Aluminium"),F208/SUMIF('Table d''actualisation'!A:A,'Dist+Alim'!B208,'Table d''actualisation'!C:C),F208/SUMIF('Table d''actualisation'!A:A,'Dist+Alim'!B208,'Table d''actualisation'!B:B))</f>
        <v>423028.5644537816</v>
      </c>
      <c r="H208" s="13">
        <f t="shared" si="19"/>
        <v>310.94981362925347</v>
      </c>
      <c r="I208" t="str">
        <f t="shared" si="20"/>
        <v>Acier</v>
      </c>
      <c r="J208" s="14">
        <f t="shared" si="18"/>
        <v>-0.9377388761584246</v>
      </c>
    </row>
    <row r="209" spans="1:10" ht="12.75">
      <c r="A209" s="1" t="s">
        <v>26</v>
      </c>
      <c r="B209" s="1">
        <v>1986</v>
      </c>
      <c r="C209" s="1" t="s">
        <v>34</v>
      </c>
      <c r="D209" s="7">
        <v>168.3</v>
      </c>
      <c r="E209" s="2">
        <v>794.176513</v>
      </c>
      <c r="F209" s="3">
        <v>161620.18</v>
      </c>
      <c r="G209" s="12">
        <f>IF(OR(A209="CP-Acier",A209="CP-Fonte acquis",A209="CP-Aluminium"),F209/SUMIF('Table d''actualisation'!A:A,'Dist+Alim'!B209,'Table d''actualisation'!C:C),F209/SUMIF('Table d''actualisation'!A:A,'Dist+Alim'!B209,'Table d''actualisation'!B:B))</f>
        <v>585363.8452100841</v>
      </c>
      <c r="H209" s="13">
        <f t="shared" si="19"/>
        <v>737.0702049584336</v>
      </c>
      <c r="I209" t="str">
        <f t="shared" si="20"/>
        <v>Acier</v>
      </c>
      <c r="J209" s="14">
        <f t="shared" si="18"/>
        <v>1.1715688028473064</v>
      </c>
    </row>
    <row r="210" spans="1:10" ht="12.75">
      <c r="A210" s="1" t="s">
        <v>26</v>
      </c>
      <c r="B210" s="1">
        <v>1987</v>
      </c>
      <c r="C210" s="1" t="s">
        <v>30</v>
      </c>
      <c r="D210" s="7">
        <v>168.3</v>
      </c>
      <c r="E210" s="2">
        <v>1671.722573</v>
      </c>
      <c r="F210" s="3">
        <v>238386.6</v>
      </c>
      <c r="G210" s="12">
        <f>IF(OR(A210="CP-Acier",A210="CP-Fonte acquis",A210="CP-Aluminium"),F210/SUMIF('Table d''actualisation'!A:A,'Dist+Alim'!B210,'Table d''actualisation'!C:C),F210/SUMIF('Table d''actualisation'!A:A,'Dist+Alim'!B210,'Table d''actualisation'!B:B))</f>
        <v>838731.6293877552</v>
      </c>
      <c r="H210" s="13">
        <f t="shared" si="19"/>
        <v>501.7169971466044</v>
      </c>
      <c r="I210" t="str">
        <f t="shared" si="20"/>
        <v>Acier</v>
      </c>
      <c r="J210" s="14">
        <f t="shared" si="18"/>
        <v>0.006563938922297775</v>
      </c>
    </row>
    <row r="211" spans="1:10" ht="12.75">
      <c r="A211" s="1" t="s">
        <v>26</v>
      </c>
      <c r="B211" s="1">
        <v>1987</v>
      </c>
      <c r="C211" s="1" t="s">
        <v>27</v>
      </c>
      <c r="D211" s="7">
        <v>168.3</v>
      </c>
      <c r="E211" s="2">
        <v>1548</v>
      </c>
      <c r="F211" s="3">
        <v>56209.05</v>
      </c>
      <c r="G211" s="12">
        <f>IF(OR(A211="CP-Acier",A211="CP-Fonte acquis",A211="CP-Aluminium"),F211/SUMIF('Table d''actualisation'!A:A,'Dist+Alim'!B211,'Table d''actualisation'!C:C),F211/SUMIF('Table d''actualisation'!A:A,'Dist+Alim'!B211,'Table d''actualisation'!B:B))</f>
        <v>197764.086122449</v>
      </c>
      <c r="H211" s="13">
        <f t="shared" si="19"/>
        <v>127.75457759848126</v>
      </c>
      <c r="I211" t="str">
        <f t="shared" si="20"/>
        <v>Acier</v>
      </c>
      <c r="J211" s="14">
        <f t="shared" si="18"/>
        <v>-1.8445603425323902</v>
      </c>
    </row>
    <row r="212" spans="1:10" ht="12.75">
      <c r="A212" s="1" t="s">
        <v>26</v>
      </c>
      <c r="B212" s="1">
        <v>1987</v>
      </c>
      <c r="C212" s="1" t="s">
        <v>33</v>
      </c>
      <c r="D212" s="7">
        <v>168.3</v>
      </c>
      <c r="E212" s="2">
        <v>2386</v>
      </c>
      <c r="F212" s="3">
        <v>377348.53</v>
      </c>
      <c r="G212" s="12">
        <f>IF(OR(A212="CP-Acier",A212="CP-Fonte acquis",A212="CP-Aluminium"),F212/SUMIF('Table d''actualisation'!A:A,'Dist+Alim'!B212,'Table d''actualisation'!C:C),F212/SUMIF('Table d''actualisation'!A:A,'Dist+Alim'!B212,'Table d''actualisation'!B:B))</f>
        <v>1327650.746367347</v>
      </c>
      <c r="H212" s="13">
        <f t="shared" si="19"/>
        <v>556.433674085225</v>
      </c>
      <c r="I212" t="str">
        <f t="shared" si="20"/>
        <v>Acier</v>
      </c>
      <c r="J212" s="14">
        <f t="shared" si="18"/>
        <v>0.2774129975094755</v>
      </c>
    </row>
    <row r="213" spans="1:10" ht="12.75">
      <c r="A213" s="1" t="s">
        <v>26</v>
      </c>
      <c r="B213" s="1">
        <v>1988</v>
      </c>
      <c r="C213" s="1" t="s">
        <v>30</v>
      </c>
      <c r="D213" s="7">
        <v>168.3</v>
      </c>
      <c r="E213" s="2">
        <v>666</v>
      </c>
      <c r="F213" s="3">
        <v>96265</v>
      </c>
      <c r="G213" s="12">
        <f>IF(OR(A213="CP-Acier",A213="CP-Fonte acquis",A213="CP-Aluminium"),F213/SUMIF('Table d''actualisation'!A:A,'Dist+Alim'!B213,'Table d''actualisation'!C:C),F213/SUMIF('Table d''actualisation'!A:A,'Dist+Alim'!B213,'Table d''actualisation'!B:B))</f>
        <v>313133.69811320753</v>
      </c>
      <c r="H213" s="13">
        <f t="shared" si="19"/>
        <v>470.17071788769897</v>
      </c>
      <c r="I213" t="str">
        <f t="shared" si="20"/>
        <v>Acier</v>
      </c>
      <c r="J213" s="14">
        <f t="shared" si="18"/>
        <v>-0.14959101268025377</v>
      </c>
    </row>
    <row r="214" spans="1:10" ht="12.75">
      <c r="A214" s="1" t="s">
        <v>26</v>
      </c>
      <c r="B214" s="1">
        <v>1989</v>
      </c>
      <c r="C214" s="1" t="s">
        <v>30</v>
      </c>
      <c r="D214" s="7">
        <v>168.3</v>
      </c>
      <c r="E214" s="2">
        <v>28883</v>
      </c>
      <c r="F214" s="3">
        <v>3769045.13</v>
      </c>
      <c r="G214" s="12">
        <f>IF(OR(A214="CP-Acier",A214="CP-Fonte acquis",A214="CP-Aluminium"),F214/SUMIF('Table d''actualisation'!A:A,'Dist+Alim'!B214,'Table d''actualisation'!C:C),F214/SUMIF('Table d''actualisation'!A:A,'Dist+Alim'!B214,'Table d''actualisation'!B:B))</f>
        <v>11480271.738727916</v>
      </c>
      <c r="H214" s="13">
        <f t="shared" si="19"/>
        <v>397.4750454844689</v>
      </c>
      <c r="I214" t="str">
        <f t="shared" si="20"/>
        <v>Acier</v>
      </c>
      <c r="J214" s="14">
        <f t="shared" si="18"/>
        <v>-0.5094365942360168</v>
      </c>
    </row>
    <row r="215" spans="1:10" ht="12.75">
      <c r="A215" s="1" t="s">
        <v>26</v>
      </c>
      <c r="B215" s="1">
        <v>1989</v>
      </c>
      <c r="C215" s="1" t="s">
        <v>30</v>
      </c>
      <c r="D215" s="7">
        <v>168.3</v>
      </c>
      <c r="E215" s="2">
        <v>14001</v>
      </c>
      <c r="F215" s="3">
        <v>1558251.56</v>
      </c>
      <c r="G215" s="12">
        <f>IF(OR(A215="CP-Acier",A215="CP-Fonte acquis",A215="CP-Aluminium"),F215/SUMIF('Table d''actualisation'!A:A,'Dist+Alim'!B215,'Table d''actualisation'!C:C),F215/SUMIF('Table d''actualisation'!A:A,'Dist+Alim'!B215,'Table d''actualisation'!B:B))</f>
        <v>4746335.140353357</v>
      </c>
      <c r="H215" s="13">
        <f t="shared" si="19"/>
        <v>338.99972433064477</v>
      </c>
      <c r="I215" t="str">
        <f t="shared" si="20"/>
        <v>Acier</v>
      </c>
      <c r="J215" s="14">
        <f t="shared" si="18"/>
        <v>-0.7988910452594715</v>
      </c>
    </row>
    <row r="216" spans="1:10" ht="12.75">
      <c r="A216" s="1" t="s">
        <v>26</v>
      </c>
      <c r="B216" s="1">
        <v>1989</v>
      </c>
      <c r="C216" s="1" t="s">
        <v>34</v>
      </c>
      <c r="D216" s="7">
        <v>168.3</v>
      </c>
      <c r="E216" s="2">
        <v>12714</v>
      </c>
      <c r="F216" s="3">
        <v>1842300.4</v>
      </c>
      <c r="G216" s="12">
        <f>IF(OR(A216="CP-Acier",A216="CP-Fonte acquis",A216="CP-Aluminium"),F216/SUMIF('Table d''actualisation'!A:A,'Dist+Alim'!B216,'Table d''actualisation'!C:C),F216/SUMIF('Table d''actualisation'!A:A,'Dist+Alim'!B216,'Table d''actualisation'!B:B))</f>
        <v>5611529.840282685</v>
      </c>
      <c r="H216" s="13">
        <f t="shared" si="19"/>
        <v>441.3661979143216</v>
      </c>
      <c r="I216" t="str">
        <f t="shared" si="20"/>
        <v>Acier</v>
      </c>
      <c r="J216" s="14">
        <f t="shared" si="18"/>
        <v>-0.29217418026911307</v>
      </c>
    </row>
    <row r="217" spans="1:10" ht="12.75">
      <c r="A217" s="1" t="s">
        <v>26</v>
      </c>
      <c r="B217" s="1">
        <v>1990</v>
      </c>
      <c r="C217" s="1" t="s">
        <v>30</v>
      </c>
      <c r="D217" s="7">
        <v>168.3</v>
      </c>
      <c r="E217" s="2">
        <v>3554</v>
      </c>
      <c r="F217" s="3">
        <v>418561.41</v>
      </c>
      <c r="G217" s="12">
        <f>IF(OR(A217="CP-Acier",A217="CP-Fonte acquis",A217="CP-Aluminium"),F217/SUMIF('Table d''actualisation'!A:A,'Dist+Alim'!B217,'Table d''actualisation'!C:C),F217/SUMIF('Table d''actualisation'!A:A,'Dist+Alim'!B217,'Table d''actualisation'!B:B))</f>
        <v>1244137.7083448274</v>
      </c>
      <c r="H217" s="13">
        <f t="shared" si="19"/>
        <v>350.0668847340539</v>
      </c>
      <c r="I217" t="str">
        <f t="shared" si="20"/>
        <v>Acier</v>
      </c>
      <c r="J217" s="14">
        <f t="shared" si="18"/>
        <v>-0.7441082963023451</v>
      </c>
    </row>
    <row r="218" spans="1:10" ht="12.75">
      <c r="A218" s="1" t="s">
        <v>26</v>
      </c>
      <c r="B218" s="1">
        <v>1990</v>
      </c>
      <c r="C218" s="1" t="s">
        <v>30</v>
      </c>
      <c r="D218" s="7">
        <v>168.3</v>
      </c>
      <c r="E218" s="2">
        <v>4121</v>
      </c>
      <c r="F218" s="3">
        <v>658077.29</v>
      </c>
      <c r="G218" s="12">
        <f>IF(OR(A218="CP-Acier",A218="CP-Fonte acquis",A218="CP-Aluminium"),F218/SUMIF('Table d''actualisation'!A:A,'Dist+Alim'!B218,'Table d''actualisation'!C:C),F218/SUMIF('Table d''actualisation'!A:A,'Dist+Alim'!B218,'Table d''actualisation'!B:B))</f>
        <v>1956078.013724138</v>
      </c>
      <c r="H218" s="13">
        <f t="shared" si="19"/>
        <v>474.66100794082456</v>
      </c>
      <c r="I218" t="str">
        <f t="shared" si="20"/>
        <v>Acier</v>
      </c>
      <c r="J218" s="14">
        <f t="shared" si="18"/>
        <v>-0.12736395318545443</v>
      </c>
    </row>
    <row r="219" spans="1:10" ht="12.75">
      <c r="A219" s="1" t="s">
        <v>26</v>
      </c>
      <c r="B219" s="1">
        <v>1990</v>
      </c>
      <c r="C219" s="1" t="s">
        <v>31</v>
      </c>
      <c r="D219" s="7">
        <v>168.3</v>
      </c>
      <c r="E219" s="2">
        <v>13578.97</v>
      </c>
      <c r="F219" s="3">
        <v>2405662.892005457</v>
      </c>
      <c r="G219" s="12">
        <f>IF(OR(A219="CP-Acier",A219="CP-Fonte acquis",A219="CP-Aluminium"),F219/SUMIF('Table d''actualisation'!A:A,'Dist+Alim'!B219,'Table d''actualisation'!C:C),F219/SUMIF('Table d''actualisation'!A:A,'Dist+Alim'!B219,'Table d''actualisation'!B:B))</f>
        <v>7150625.561754152</v>
      </c>
      <c r="H219" s="13">
        <f t="shared" si="19"/>
        <v>526.5955784388766</v>
      </c>
      <c r="I219" t="str">
        <f t="shared" si="20"/>
        <v>Acier</v>
      </c>
      <c r="J219" s="14">
        <f t="shared" si="18"/>
        <v>0.12971360185879793</v>
      </c>
    </row>
    <row r="220" spans="1:10" ht="12.75">
      <c r="A220" s="1" t="s">
        <v>26</v>
      </c>
      <c r="B220" s="1">
        <v>1991</v>
      </c>
      <c r="C220" s="1" t="s">
        <v>30</v>
      </c>
      <c r="D220" s="7">
        <v>168.3</v>
      </c>
      <c r="E220" s="2">
        <v>722</v>
      </c>
      <c r="F220" s="3">
        <v>124127.02</v>
      </c>
      <c r="G220" s="12">
        <f>IF(OR(A220="CP-Acier",A220="CP-Fonte acquis",A220="CP-Aluminium"),F220/SUMIF('Table d''actualisation'!A:A,'Dist+Alim'!B220,'Table d''actualisation'!C:C),F220/SUMIF('Table d''actualisation'!A:A,'Dist+Alim'!B220,'Table d''actualisation'!B:B))</f>
        <v>357851.14127090306</v>
      </c>
      <c r="H220" s="13">
        <f t="shared" si="19"/>
        <v>495.63869982119536</v>
      </c>
      <c r="I220" t="str">
        <f t="shared" si="20"/>
        <v>Acier</v>
      </c>
      <c r="J220" s="14">
        <f t="shared" si="18"/>
        <v>-0.02352380032851174</v>
      </c>
    </row>
    <row r="221" spans="1:10" ht="12.75">
      <c r="A221" s="1" t="s">
        <v>26</v>
      </c>
      <c r="B221" s="1">
        <v>1991</v>
      </c>
      <c r="C221" s="1" t="s">
        <v>27</v>
      </c>
      <c r="D221" s="7">
        <v>168.3</v>
      </c>
      <c r="E221" s="2">
        <v>1377</v>
      </c>
      <c r="F221" s="3">
        <v>272550.65</v>
      </c>
      <c r="G221" s="12">
        <f>IF(OR(A221="CP-Acier",A221="CP-Fonte acquis",A221="CP-Aluminium"),F221/SUMIF('Table d''actualisation'!A:A,'Dist+Alim'!B221,'Table d''actualisation'!C:C),F221/SUMIF('Table d''actualisation'!A:A,'Dist+Alim'!B221,'Table d''actualisation'!B:B))</f>
        <v>785748.0277591974</v>
      </c>
      <c r="H221" s="13">
        <f t="shared" si="19"/>
        <v>570.6231138411019</v>
      </c>
      <c r="I221" t="str">
        <f t="shared" si="20"/>
        <v>Acier</v>
      </c>
      <c r="J221" s="14">
        <f t="shared" si="18"/>
        <v>0.3476511152970363</v>
      </c>
    </row>
    <row r="222" spans="1:10" ht="12.75">
      <c r="A222" s="1" t="s">
        <v>26</v>
      </c>
      <c r="B222" s="1">
        <v>1991</v>
      </c>
      <c r="C222" s="1" t="s">
        <v>31</v>
      </c>
      <c r="D222" s="7">
        <v>168.3</v>
      </c>
      <c r="E222" s="2">
        <v>11287</v>
      </c>
      <c r="F222" s="3">
        <v>1969107.8</v>
      </c>
      <c r="G222" s="12">
        <f>IF(OR(A222="CP-Acier",A222="CP-Fonte acquis",A222="CP-Aluminium"),F222/SUMIF('Table d''actualisation'!A:A,'Dist+Alim'!B222,'Table d''actualisation'!C:C),F222/SUMIF('Table d''actualisation'!A:A,'Dist+Alim'!B222,'Table d''actualisation'!B:B))</f>
        <v>5676825.831438128</v>
      </c>
      <c r="H222" s="13">
        <f t="shared" si="19"/>
        <v>502.9525854025098</v>
      </c>
      <c r="I222" t="str">
        <f t="shared" si="20"/>
        <v>Acier</v>
      </c>
      <c r="J222" s="14">
        <f t="shared" si="18"/>
        <v>0.012680134836182577</v>
      </c>
    </row>
    <row r="223" spans="1:10" ht="12.75">
      <c r="A223" s="1" t="s">
        <v>26</v>
      </c>
      <c r="B223" s="1">
        <v>1991</v>
      </c>
      <c r="C223" s="1" t="s">
        <v>33</v>
      </c>
      <c r="D223" s="7">
        <v>168.3</v>
      </c>
      <c r="E223" s="2">
        <v>6366</v>
      </c>
      <c r="F223" s="3">
        <v>1398637.27</v>
      </c>
      <c r="G223" s="12">
        <f>IF(OR(A223="CP-Acier",A223="CP-Fonte acquis",A223="CP-Aluminium"),F223/SUMIF('Table d''actualisation'!A:A,'Dist+Alim'!B223,'Table d''actualisation'!C:C),F223/SUMIF('Table d''actualisation'!A:A,'Dist+Alim'!B223,'Table d''actualisation'!B:B))</f>
        <v>4032191.728227425</v>
      </c>
      <c r="H223" s="13">
        <f t="shared" si="19"/>
        <v>633.3948677705663</v>
      </c>
      <c r="I223" t="str">
        <f t="shared" si="20"/>
        <v>Acier</v>
      </c>
      <c r="J223" s="14">
        <f t="shared" si="18"/>
        <v>0.6583730269499191</v>
      </c>
    </row>
    <row r="224" spans="1:10" ht="12.75">
      <c r="A224" s="1" t="s">
        <v>26</v>
      </c>
      <c r="B224" s="1">
        <v>1991</v>
      </c>
      <c r="C224" s="1" t="s">
        <v>36</v>
      </c>
      <c r="D224" s="7">
        <v>168.3</v>
      </c>
      <c r="E224" s="2">
        <v>23073</v>
      </c>
      <c r="F224" s="3">
        <v>5497531.57</v>
      </c>
      <c r="G224" s="12">
        <f>IF(OR(A224="CP-Acier",A224="CP-Fonte acquis",A224="CP-Aluminium"),F224/SUMIF('Table d''actualisation'!A:A,'Dist+Alim'!B224,'Table d''actualisation'!C:C),F224/SUMIF('Table d''actualisation'!A:A,'Dist+Alim'!B224,'Table d''actualisation'!B:B))</f>
        <v>15849070.94762542</v>
      </c>
      <c r="H224" s="13">
        <f t="shared" si="19"/>
        <v>686.9098490714437</v>
      </c>
      <c r="I224" t="str">
        <f t="shared" si="20"/>
        <v>Acier</v>
      </c>
      <c r="J224" s="14">
        <f t="shared" si="18"/>
        <v>0.92327365901704</v>
      </c>
    </row>
    <row r="225" spans="1:10" ht="12.75">
      <c r="A225" s="1" t="s">
        <v>26</v>
      </c>
      <c r="B225" s="1">
        <v>1992</v>
      </c>
      <c r="C225" s="1" t="s">
        <v>30</v>
      </c>
      <c r="D225" s="7">
        <v>168.3</v>
      </c>
      <c r="E225" s="2">
        <v>3965.9</v>
      </c>
      <c r="F225" s="3">
        <v>746281.69</v>
      </c>
      <c r="G225" s="12">
        <f>IF(OR(A225="CP-Acier",A225="CP-Fonte acquis",A225="CP-Aluminium"),F225/SUMIF('Table d''actualisation'!A:A,'Dist+Alim'!B225,'Table d''actualisation'!C:C),F225/SUMIF('Table d''actualisation'!A:A,'Dist+Alim'!B225,'Table d''actualisation'!B:B))</f>
        <v>2088619.5349999997</v>
      </c>
      <c r="H225" s="13">
        <f t="shared" si="19"/>
        <v>526.6445283542197</v>
      </c>
      <c r="I225" t="str">
        <f t="shared" si="20"/>
        <v>Acier</v>
      </c>
      <c r="J225" s="14">
        <f t="shared" si="18"/>
        <v>0.1299559052885817</v>
      </c>
    </row>
    <row r="226" spans="1:10" ht="12.75">
      <c r="A226" s="1" t="s">
        <v>26</v>
      </c>
      <c r="B226" s="1">
        <v>1992</v>
      </c>
      <c r="C226" s="1" t="s">
        <v>30</v>
      </c>
      <c r="D226" s="7">
        <v>168.3</v>
      </c>
      <c r="E226" s="2">
        <v>11656</v>
      </c>
      <c r="F226" s="3">
        <v>1719249.92</v>
      </c>
      <c r="G226" s="12">
        <f>IF(OR(A226="CP-Acier",A226="CP-Fonte acquis",A226="CP-Aluminium"),F226/SUMIF('Table d''actualisation'!A:A,'Dist+Alim'!B226,'Table d''actualisation'!C:C),F226/SUMIF('Table d''actualisation'!A:A,'Dist+Alim'!B226,'Table d''actualisation'!B:B))</f>
        <v>4811666.983896104</v>
      </c>
      <c r="H226" s="13">
        <f t="shared" si="19"/>
        <v>412.8060212676822</v>
      </c>
      <c r="I226" t="str">
        <f t="shared" si="20"/>
        <v>Acier</v>
      </c>
      <c r="J226" s="14">
        <f t="shared" si="18"/>
        <v>-0.43354784165763677</v>
      </c>
    </row>
    <row r="227" spans="1:10" ht="12.75">
      <c r="A227" s="1" t="s">
        <v>26</v>
      </c>
      <c r="B227" s="1">
        <v>1992</v>
      </c>
      <c r="C227" s="1" t="s">
        <v>33</v>
      </c>
      <c r="D227" s="7">
        <v>168.3</v>
      </c>
      <c r="E227" s="2">
        <v>4078</v>
      </c>
      <c r="F227" s="3">
        <v>662696.96</v>
      </c>
      <c r="G227" s="12">
        <f>IF(OR(A227="CP-Acier",A227="CP-Fonte acquis",A227="CP-Aluminium"),F227/SUMIF('Table d''actualisation'!A:A,'Dist+Alim'!B227,'Table d''actualisation'!C:C),F227/SUMIF('Table d''actualisation'!A:A,'Dist+Alim'!B227,'Table d''actualisation'!B:B))</f>
        <v>1854690.8425974024</v>
      </c>
      <c r="H227" s="13">
        <f t="shared" si="19"/>
        <v>454.8040320248657</v>
      </c>
      <c r="I227" t="str">
        <f t="shared" si="20"/>
        <v>Acier</v>
      </c>
      <c r="J227" s="14">
        <f t="shared" si="18"/>
        <v>-0.22565653113675907</v>
      </c>
    </row>
    <row r="228" spans="1:10" ht="12.75">
      <c r="A228" s="1" t="s">
        <v>26</v>
      </c>
      <c r="B228" s="1">
        <v>1993</v>
      </c>
      <c r="C228" s="1" t="s">
        <v>30</v>
      </c>
      <c r="D228" s="7">
        <v>168.3</v>
      </c>
      <c r="E228" s="2">
        <v>18568.59</v>
      </c>
      <c r="F228" s="3">
        <v>2698629.892314411</v>
      </c>
      <c r="G228" s="12">
        <f>IF(OR(A228="CP-Acier",A228="CP-Fonte acquis",A228="CP-Aluminium"),F228/SUMIF('Table d''actualisation'!A:A,'Dist+Alim'!B228,'Table d''actualisation'!C:C),F228/SUMIF('Table d''actualisation'!A:A,'Dist+Alim'!B228,'Table d''actualisation'!B:B))</f>
        <v>7338230.180362846</v>
      </c>
      <c r="H228" s="13">
        <f t="shared" si="19"/>
        <v>395.19587541988085</v>
      </c>
      <c r="I228" t="str">
        <f t="shared" si="20"/>
        <v>Acier</v>
      </c>
      <c r="J228" s="14">
        <f t="shared" si="18"/>
        <v>-0.5207185488592158</v>
      </c>
    </row>
    <row r="229" spans="1:10" ht="12.75">
      <c r="A229" s="1" t="s">
        <v>26</v>
      </c>
      <c r="B229" s="1">
        <v>1993</v>
      </c>
      <c r="C229" s="1" t="s">
        <v>33</v>
      </c>
      <c r="D229" s="7">
        <v>168.3</v>
      </c>
      <c r="E229" s="2">
        <v>1051.11</v>
      </c>
      <c r="F229" s="3">
        <v>144582.86</v>
      </c>
      <c r="G229" s="12">
        <f>IF(OR(A229="CP-Acier",A229="CP-Fonte acquis",A229="CP-Aluminium"),F229/SUMIF('Table d''actualisation'!A:A,'Dist+Alim'!B229,'Table d''actualisation'!C:C),F229/SUMIF('Table d''actualisation'!A:A,'Dist+Alim'!B229,'Table d''actualisation'!B:B))</f>
        <v>393155.9158359621</v>
      </c>
      <c r="H229" s="13">
        <f t="shared" si="19"/>
        <v>374.03879311961845</v>
      </c>
      <c r="I229" t="str">
        <f t="shared" si="20"/>
        <v>Acier</v>
      </c>
      <c r="J229" s="14">
        <f t="shared" si="18"/>
        <v>-0.6254466892378002</v>
      </c>
    </row>
    <row r="230" spans="1:10" ht="12.75">
      <c r="A230" s="1" t="s">
        <v>26</v>
      </c>
      <c r="B230" s="1">
        <v>1993</v>
      </c>
      <c r="C230" s="1" t="s">
        <v>36</v>
      </c>
      <c r="D230" s="7">
        <v>168.3</v>
      </c>
      <c r="E230" s="2">
        <v>457</v>
      </c>
      <c r="F230" s="3">
        <v>105037.73</v>
      </c>
      <c r="G230" s="12">
        <f>IF(OR(A230="CP-Acier",A230="CP-Fonte acquis",A230="CP-Aluminium"),F230/SUMIF('Table d''actualisation'!A:A,'Dist+Alim'!B230,'Table d''actualisation'!C:C),F230/SUMIF('Table d''actualisation'!A:A,'Dist+Alim'!B230,'Table d''actualisation'!B:B))</f>
        <v>285623.1017665615</v>
      </c>
      <c r="H230" s="13">
        <f t="shared" si="19"/>
        <v>624.9958463163272</v>
      </c>
      <c r="I230" t="str">
        <f t="shared" si="20"/>
        <v>Acier</v>
      </c>
      <c r="J230" s="14">
        <f t="shared" si="18"/>
        <v>0.6167976393128729</v>
      </c>
    </row>
    <row r="231" spans="1:10" ht="12.75">
      <c r="A231" s="1" t="s">
        <v>26</v>
      </c>
      <c r="B231" s="1">
        <v>1994</v>
      </c>
      <c r="C231" s="1" t="s">
        <v>30</v>
      </c>
      <c r="D231" s="7">
        <v>168.3</v>
      </c>
      <c r="E231" s="2">
        <v>7761</v>
      </c>
      <c r="F231" s="3">
        <v>1131805.56</v>
      </c>
      <c r="G231" s="12">
        <f>IF(OR(A231="CP-Acier",A231="CP-Fonte acquis",A231="CP-Aluminium"),F231/SUMIF('Table d''actualisation'!A:A,'Dist+Alim'!B231,'Table d''actualisation'!C:C),F231/SUMIF('Table d''actualisation'!A:A,'Dist+Alim'!B231,'Table d''actualisation'!B:B))</f>
        <v>2895004.1327002966</v>
      </c>
      <c r="H231" s="13">
        <f t="shared" si="19"/>
        <v>373.01947335398745</v>
      </c>
      <c r="I231" t="str">
        <f t="shared" si="20"/>
        <v>Acier</v>
      </c>
      <c r="J231" s="14">
        <f t="shared" si="18"/>
        <v>-0.6304923501654578</v>
      </c>
    </row>
    <row r="232" spans="1:10" ht="12.75">
      <c r="A232" s="1" t="s">
        <v>26</v>
      </c>
      <c r="B232" s="1">
        <v>1994</v>
      </c>
      <c r="C232" s="1" t="s">
        <v>30</v>
      </c>
      <c r="D232" s="7">
        <v>168.3</v>
      </c>
      <c r="E232" s="2">
        <v>6113</v>
      </c>
      <c r="F232" s="3">
        <v>1111045.09</v>
      </c>
      <c r="G232" s="12">
        <f>IF(OR(A232="CP-Acier",A232="CP-Fonte acquis",A232="CP-Aluminium"),F232/SUMIF('Table d''actualisation'!A:A,'Dist+Alim'!B232,'Table d''actualisation'!C:C),F232/SUMIF('Table d''actualisation'!A:A,'Dist+Alim'!B232,'Table d''actualisation'!B:B))</f>
        <v>2841901.68421365</v>
      </c>
      <c r="H232" s="13">
        <f t="shared" si="19"/>
        <v>464.89476267195323</v>
      </c>
      <c r="I232" t="str">
        <f t="shared" si="20"/>
        <v>Acier</v>
      </c>
      <c r="J232" s="14">
        <f t="shared" si="18"/>
        <v>-0.17570713637935625</v>
      </c>
    </row>
    <row r="233" spans="1:10" ht="12.75">
      <c r="A233" s="1" t="s">
        <v>26</v>
      </c>
      <c r="B233" s="1">
        <v>1994</v>
      </c>
      <c r="C233" s="1" t="s">
        <v>36</v>
      </c>
      <c r="D233" s="7">
        <v>168.3</v>
      </c>
      <c r="E233" s="2">
        <v>257</v>
      </c>
      <c r="F233" s="3">
        <v>37739.38</v>
      </c>
      <c r="G233" s="12">
        <f>IF(OR(A233="CP-Acier",A233="CP-Fonte acquis",A233="CP-Aluminium"),F233/SUMIF('Table d''actualisation'!A:A,'Dist+Alim'!B233,'Table d''actualisation'!C:C),F233/SUMIF('Table d''actualisation'!A:A,'Dist+Alim'!B233,'Table d''actualisation'!B:B))</f>
        <v>96532.18267062314</v>
      </c>
      <c r="H233" s="13">
        <f t="shared" si="19"/>
        <v>375.611605722269</v>
      </c>
      <c r="I233" t="str">
        <f t="shared" si="20"/>
        <v>Acier</v>
      </c>
      <c r="J233" s="14">
        <f t="shared" si="18"/>
        <v>-0.6176612235151683</v>
      </c>
    </row>
    <row r="234" spans="1:10" ht="12.75">
      <c r="A234" s="1" t="s">
        <v>26</v>
      </c>
      <c r="B234" s="1">
        <v>1995</v>
      </c>
      <c r="C234" s="1" t="s">
        <v>30</v>
      </c>
      <c r="D234" s="7">
        <v>168.3</v>
      </c>
      <c r="E234" s="2">
        <v>67025</v>
      </c>
      <c r="F234" s="3">
        <v>8259143.99</v>
      </c>
      <c r="G234" s="12">
        <f>IF(OR(A234="CP-Acier",A234="CP-Fonte acquis",A234="CP-Aluminium"),F234/SUMIF('Table d''actualisation'!A:A,'Dist+Alim'!B234,'Table d''actualisation'!C:C),F234/SUMIF('Table d''actualisation'!A:A,'Dist+Alim'!B234,'Table d''actualisation'!B:B))</f>
        <v>20576248.899942197</v>
      </c>
      <c r="H234" s="13">
        <f t="shared" si="19"/>
        <v>306.99364266978284</v>
      </c>
      <c r="I234" t="str">
        <f t="shared" si="20"/>
        <v>Acier</v>
      </c>
      <c r="J234" s="14">
        <f t="shared" si="18"/>
        <v>-0.957322031421756</v>
      </c>
    </row>
    <row r="235" spans="1:10" ht="12.75">
      <c r="A235" s="1" t="s">
        <v>26</v>
      </c>
      <c r="B235" s="1">
        <v>1995</v>
      </c>
      <c r="C235" s="1" t="s">
        <v>30</v>
      </c>
      <c r="D235" s="7">
        <v>168.3</v>
      </c>
      <c r="E235" s="2">
        <v>515</v>
      </c>
      <c r="F235" s="3">
        <v>181109.1</v>
      </c>
      <c r="G235" s="12">
        <f>IF(OR(A235="CP-Acier",A235="CP-Fonte acquis",A235="CP-Aluminium"),F235/SUMIF('Table d''actualisation'!A:A,'Dist+Alim'!B235,'Table d''actualisation'!C:C),F235/SUMIF('Table d''actualisation'!A:A,'Dist+Alim'!B235,'Table d''actualisation'!B:B))</f>
        <v>451202.43988439307</v>
      </c>
      <c r="H235" s="13">
        <f t="shared" si="19"/>
        <v>876.1212424939671</v>
      </c>
      <c r="I235" t="str">
        <f t="shared" si="20"/>
        <v>Acier</v>
      </c>
      <c r="J235" s="14">
        <f t="shared" si="18"/>
        <v>1.8598752702579169</v>
      </c>
    </row>
    <row r="236" spans="1:10" ht="12.75">
      <c r="A236" s="1" t="s">
        <v>26</v>
      </c>
      <c r="B236" s="1">
        <v>1995</v>
      </c>
      <c r="C236" s="1" t="s">
        <v>33</v>
      </c>
      <c r="D236" s="7">
        <v>168.3</v>
      </c>
      <c r="E236" s="2">
        <v>19110.699696</v>
      </c>
      <c r="F236" s="3">
        <v>2022684.41</v>
      </c>
      <c r="G236" s="12">
        <f>IF(OR(A236="CP-Acier",A236="CP-Fonte acquis",A236="CP-Aluminium"),F236/SUMIF('Table d''actualisation'!A:A,'Dist+Alim'!B236,'Table d''actualisation'!C:C),F236/SUMIF('Table d''actualisation'!A:A,'Dist+Alim'!B236,'Table d''actualisation'!B:B))</f>
        <v>5039173.298901734</v>
      </c>
      <c r="H236" s="13">
        <f t="shared" si="19"/>
        <v>263.68334906944654</v>
      </c>
      <c r="I236" t="str">
        <f t="shared" si="20"/>
        <v>Acier</v>
      </c>
      <c r="J236" s="14">
        <f t="shared" si="18"/>
        <v>-1.1717091781767446</v>
      </c>
    </row>
    <row r="237" spans="1:10" ht="12.75">
      <c r="A237" s="1" t="s">
        <v>26</v>
      </c>
      <c r="B237" s="1">
        <v>1996</v>
      </c>
      <c r="C237" s="1" t="s">
        <v>27</v>
      </c>
      <c r="D237" s="7">
        <v>168.3</v>
      </c>
      <c r="E237" s="2">
        <v>19</v>
      </c>
      <c r="F237" s="3">
        <v>4173.8</v>
      </c>
      <c r="G237" s="12">
        <f>IF(OR(A237="CP-Acier",A237="CP-Fonte acquis",A237="CP-Aluminium"),F237/SUMIF('Table d''actualisation'!A:A,'Dist+Alim'!B237,'Table d''actualisation'!C:C),F237/SUMIF('Table d''actualisation'!A:A,'Dist+Alim'!B237,'Table d''actualisation'!B:B))</f>
        <v>10308.927220630374</v>
      </c>
      <c r="H237" s="13">
        <f t="shared" si="19"/>
        <v>542.5751168752828</v>
      </c>
      <c r="I237" t="str">
        <f t="shared" si="20"/>
        <v>Acier</v>
      </c>
      <c r="J237" s="14">
        <f t="shared" si="18"/>
        <v>0.20881275744189917</v>
      </c>
    </row>
    <row r="238" spans="1:10" ht="12.75">
      <c r="A238" s="1" t="s">
        <v>26</v>
      </c>
      <c r="B238" s="1">
        <v>1996</v>
      </c>
      <c r="C238" s="1" t="s">
        <v>33</v>
      </c>
      <c r="D238" s="7">
        <v>168.3</v>
      </c>
      <c r="E238" s="2">
        <v>24112</v>
      </c>
      <c r="F238" s="3">
        <v>4010653.44</v>
      </c>
      <c r="G238" s="12">
        <f>IF(OR(A238="CP-Acier",A238="CP-Fonte acquis",A238="CP-Aluminium"),F238/SUMIF('Table d''actualisation'!A:A,'Dist+Alim'!B238,'Table d''actualisation'!C:C),F238/SUMIF('Table d''actualisation'!A:A,'Dist+Alim'!B238,'Table d''actualisation'!B:B))</f>
        <v>9905969.241489971</v>
      </c>
      <c r="H238" s="13">
        <f t="shared" si="19"/>
        <v>410.8315047067838</v>
      </c>
      <c r="I238" t="str">
        <f t="shared" si="20"/>
        <v>Acier</v>
      </c>
      <c r="J238" s="14">
        <f t="shared" si="18"/>
        <v>-0.44332175304271665</v>
      </c>
    </row>
    <row r="239" spans="1:10" ht="12.75">
      <c r="A239" s="1" t="s">
        <v>26</v>
      </c>
      <c r="B239" s="1">
        <v>1996</v>
      </c>
      <c r="C239" s="1" t="s">
        <v>36</v>
      </c>
      <c r="D239" s="7">
        <v>168.3</v>
      </c>
      <c r="E239" s="2">
        <v>17694</v>
      </c>
      <c r="F239" s="3">
        <v>3775460.2</v>
      </c>
      <c r="G239" s="12">
        <f>IF(OR(A239="CP-Acier",A239="CP-Fonte acquis",A239="CP-Aluminium"),F239/SUMIF('Table d''actualisation'!A:A,'Dist+Alim'!B239,'Table d''actualisation'!C:C),F239/SUMIF('Table d''actualisation'!A:A,'Dist+Alim'!B239,'Table d''actualisation'!B:B))</f>
        <v>9325062.155873926</v>
      </c>
      <c r="H239" s="13">
        <f t="shared" si="19"/>
        <v>527.0183201013862</v>
      </c>
      <c r="I239" t="str">
        <f t="shared" si="20"/>
        <v>Acier</v>
      </c>
      <c r="J239" s="14">
        <f t="shared" si="18"/>
        <v>0.13180618473704428</v>
      </c>
    </row>
    <row r="240" spans="1:10" ht="12.75">
      <c r="A240" s="1" t="s">
        <v>26</v>
      </c>
      <c r="B240" s="1">
        <v>1997</v>
      </c>
      <c r="C240" s="1" t="s">
        <v>30</v>
      </c>
      <c r="D240" s="7">
        <v>168.3</v>
      </c>
      <c r="E240" s="2">
        <v>316</v>
      </c>
      <c r="F240" s="3">
        <v>79170.31</v>
      </c>
      <c r="G240" s="12">
        <f>IF(OR(A240="CP-Acier",A240="CP-Fonte acquis",A240="CP-Aluminium"),F240/SUMIF('Table d''actualisation'!A:A,'Dist+Alim'!B240,'Table d''actualisation'!C:C),F240/SUMIF('Table d''actualisation'!A:A,'Dist+Alim'!B240,'Table d''actualisation'!B:B))</f>
        <v>189568.90894444444</v>
      </c>
      <c r="H240" s="13">
        <f t="shared" si="19"/>
        <v>599.9016105836849</v>
      </c>
      <c r="I240" t="str">
        <f t="shared" si="20"/>
        <v>Acier</v>
      </c>
      <c r="J240" s="14">
        <f t="shared" si="18"/>
        <v>0.49258048095409246</v>
      </c>
    </row>
    <row r="241" spans="1:10" ht="12.75">
      <c r="A241" s="1" t="s">
        <v>26</v>
      </c>
      <c r="B241" s="1">
        <v>1997</v>
      </c>
      <c r="C241" s="1" t="s">
        <v>27</v>
      </c>
      <c r="D241" s="7">
        <v>168.3</v>
      </c>
      <c r="E241" s="2">
        <v>4163</v>
      </c>
      <c r="F241" s="3">
        <v>568644.96</v>
      </c>
      <c r="G241" s="12">
        <f>IF(OR(A241="CP-Acier",A241="CP-Fonte acquis",A241="CP-Aluminium"),F241/SUMIF('Table d''actualisation'!A:A,'Dist+Alim'!B241,'Table d''actualisation'!C:C),F241/SUMIF('Table d''actualisation'!A:A,'Dist+Alim'!B241,'Table d''actualisation'!B:B))</f>
        <v>1361588.7653333333</v>
      </c>
      <c r="H241" s="13">
        <f t="shared" si="19"/>
        <v>327.0691245095684</v>
      </c>
      <c r="I241" t="str">
        <f t="shared" si="20"/>
        <v>Acier</v>
      </c>
      <c r="J241" s="14">
        <f t="shared" si="18"/>
        <v>-0.8579478431264868</v>
      </c>
    </row>
    <row r="242" spans="1:10" ht="12.75">
      <c r="A242" s="1" t="s">
        <v>26</v>
      </c>
      <c r="B242" s="1">
        <v>1997</v>
      </c>
      <c r="C242" s="1" t="s">
        <v>33</v>
      </c>
      <c r="D242" s="7">
        <v>168.3</v>
      </c>
      <c r="E242" s="2">
        <v>2701</v>
      </c>
      <c r="F242" s="3">
        <v>702798.3</v>
      </c>
      <c r="G242" s="12">
        <f>IF(OR(A242="CP-Acier",A242="CP-Fonte acquis",A242="CP-Aluminium"),F242/SUMIF('Table d''actualisation'!A:A,'Dist+Alim'!B242,'Table d''actualisation'!C:C),F242/SUMIF('Table d''actualisation'!A:A,'Dist+Alim'!B242,'Table d''actualisation'!B:B))</f>
        <v>1682811.485</v>
      </c>
      <c r="H242" s="13">
        <f t="shared" si="19"/>
        <v>623.032760088856</v>
      </c>
      <c r="I242" t="str">
        <f t="shared" si="20"/>
        <v>Acier</v>
      </c>
      <c r="J242" s="14">
        <f t="shared" si="18"/>
        <v>0.6070803083932254</v>
      </c>
    </row>
    <row r="243" spans="1:10" ht="12.75">
      <c r="A243" s="1" t="s">
        <v>26</v>
      </c>
      <c r="B243" s="1">
        <v>1998</v>
      </c>
      <c r="C243" s="1" t="s">
        <v>30</v>
      </c>
      <c r="D243" s="7">
        <v>168.3</v>
      </c>
      <c r="E243" s="2">
        <v>294</v>
      </c>
      <c r="F243" s="3">
        <v>108789.61</v>
      </c>
      <c r="G243" s="12">
        <f>IF(OR(A243="CP-Acier",A243="CP-Fonte acquis",A243="CP-Aluminium"),F243/SUMIF('Table d''actualisation'!A:A,'Dist+Alim'!B243,'Table d''actualisation'!C:C),F243/SUMIF('Table d''actualisation'!A:A,'Dist+Alim'!B243,'Table d''actualisation'!B:B))</f>
        <v>256220.3383060109</v>
      </c>
      <c r="H243" s="13">
        <f t="shared" si="19"/>
        <v>871.4977493401732</v>
      </c>
      <c r="I243" t="str">
        <f t="shared" si="20"/>
        <v>Acier</v>
      </c>
      <c r="J243" s="14">
        <f t="shared" si="18"/>
        <v>1.8369888517443422</v>
      </c>
    </row>
    <row r="244" spans="1:10" ht="12.75">
      <c r="A244" s="1" t="s">
        <v>26</v>
      </c>
      <c r="B244" s="1">
        <v>1998</v>
      </c>
      <c r="C244" s="1" t="s">
        <v>30</v>
      </c>
      <c r="D244" s="7">
        <v>168.3</v>
      </c>
      <c r="E244" s="2">
        <v>24695</v>
      </c>
      <c r="F244" s="3">
        <v>4623769.44</v>
      </c>
      <c r="G244" s="12">
        <f>IF(OR(A244="CP-Acier",A244="CP-Fonte acquis",A244="CP-Aluminium"),F244/SUMIF('Table d''actualisation'!A:A,'Dist+Alim'!B244,'Table d''actualisation'!C:C),F244/SUMIF('Table d''actualisation'!A:A,'Dist+Alim'!B244,'Table d''actualisation'!B:B))</f>
        <v>10889861.358688526</v>
      </c>
      <c r="H244" s="13">
        <f t="shared" si="19"/>
        <v>440.9743413115418</v>
      </c>
      <c r="I244" t="str">
        <f t="shared" si="20"/>
        <v>Acier</v>
      </c>
      <c r="J244" s="14">
        <f t="shared" si="18"/>
        <v>-0.2941138812506463</v>
      </c>
    </row>
    <row r="245" spans="1:10" ht="12.75">
      <c r="A245" s="1" t="s">
        <v>26</v>
      </c>
      <c r="B245" s="1">
        <v>1998</v>
      </c>
      <c r="C245" s="1" t="s">
        <v>36</v>
      </c>
      <c r="D245" s="7">
        <v>168.3</v>
      </c>
      <c r="E245" s="2">
        <v>111</v>
      </c>
      <c r="F245" s="3">
        <v>36130.26</v>
      </c>
      <c r="G245" s="12">
        <f>IF(OR(A245="CP-Acier",A245="CP-Fonte acquis",A245="CP-Aluminium"),F245/SUMIF('Table d''actualisation'!A:A,'Dist+Alim'!B245,'Table d''actualisation'!C:C),F245/SUMIF('Table d''actualisation'!A:A,'Dist+Alim'!B245,'Table d''actualisation'!B:B))</f>
        <v>85093.6724590164</v>
      </c>
      <c r="H245" s="13">
        <f t="shared" si="19"/>
        <v>766.6096617929405</v>
      </c>
      <c r="I245" t="str">
        <f t="shared" si="20"/>
        <v>Acier</v>
      </c>
      <c r="J245" s="14">
        <f t="shared" si="18"/>
        <v>1.317789928150251</v>
      </c>
    </row>
    <row r="246" spans="1:10" ht="12.75">
      <c r="A246" s="1" t="s">
        <v>26</v>
      </c>
      <c r="B246" s="1">
        <v>1999</v>
      </c>
      <c r="C246" s="1" t="s">
        <v>33</v>
      </c>
      <c r="D246" s="7">
        <v>168.3</v>
      </c>
      <c r="E246" s="2">
        <v>3340</v>
      </c>
      <c r="F246" s="3">
        <v>816286.74</v>
      </c>
      <c r="G246" s="12">
        <f>IF(OR(A246="CP-Acier",A246="CP-Fonte acquis",A246="CP-Aluminium"),F246/SUMIF('Table d''actualisation'!A:A,'Dist+Alim'!B246,'Table d''actualisation'!C:C),F246/SUMIF('Table d''actualisation'!A:A,'Dist+Alim'!B246,'Table d''actualisation'!B:B))</f>
        <v>1866416.8962334218</v>
      </c>
      <c r="H246" s="13">
        <f t="shared" si="19"/>
        <v>558.8074539621023</v>
      </c>
      <c r="I246" t="str">
        <f t="shared" si="20"/>
        <v>Acier</v>
      </c>
      <c r="J246" s="14">
        <f t="shared" si="18"/>
        <v>0.28916327331051916</v>
      </c>
    </row>
    <row r="247" spans="1:10" ht="12.75">
      <c r="A247" s="1" t="s">
        <v>26</v>
      </c>
      <c r="B247" s="1">
        <v>1999</v>
      </c>
      <c r="C247" s="1" t="s">
        <v>34</v>
      </c>
      <c r="D247" s="7">
        <v>168.3</v>
      </c>
      <c r="E247" s="2">
        <v>942</v>
      </c>
      <c r="F247" s="3">
        <v>186981</v>
      </c>
      <c r="G247" s="12">
        <f>IF(OR(A247="CP-Acier",A247="CP-Fonte acquis",A247="CP-Aluminium"),F247/SUMIF('Table d''actualisation'!A:A,'Dist+Alim'!B247,'Table d''actualisation'!C:C),F247/SUMIF('Table d''actualisation'!A:A,'Dist+Alim'!B247,'Table d''actualisation'!B:B))</f>
        <v>427526.84880636603</v>
      </c>
      <c r="H247" s="13">
        <f t="shared" si="19"/>
        <v>453.85015796854145</v>
      </c>
      <c r="I247" t="str">
        <f t="shared" si="20"/>
        <v>Acier</v>
      </c>
      <c r="J247" s="14">
        <f t="shared" si="18"/>
        <v>-0.2303782339999642</v>
      </c>
    </row>
    <row r="248" spans="1:10" ht="12.75">
      <c r="A248" s="1" t="s">
        <v>26</v>
      </c>
      <c r="B248" s="1">
        <v>2000</v>
      </c>
      <c r="C248" s="1" t="s">
        <v>30</v>
      </c>
      <c r="D248" s="7">
        <v>168.3</v>
      </c>
      <c r="E248" s="2">
        <v>423</v>
      </c>
      <c r="F248" s="3">
        <v>141076.74</v>
      </c>
      <c r="G248" s="12">
        <f>IF(OR(A248="CP-Acier",A248="CP-Fonte acquis",A248="CP-Aluminium"),F248/SUMIF('Table d''actualisation'!A:A,'Dist+Alim'!B248,'Table d''actualisation'!C:C),F248/SUMIF('Table d''actualisation'!A:A,'Dist+Alim'!B248,'Table d''actualisation'!B:B))</f>
        <v>307091.28757575754</v>
      </c>
      <c r="H248" s="13">
        <f t="shared" si="19"/>
        <v>725.9841313847696</v>
      </c>
      <c r="I248" t="str">
        <f t="shared" si="20"/>
        <v>Acier</v>
      </c>
      <c r="J248" s="14">
        <f t="shared" si="18"/>
        <v>1.116692433176258</v>
      </c>
    </row>
    <row r="249" spans="1:10" ht="12.75">
      <c r="A249" s="1" t="s">
        <v>26</v>
      </c>
      <c r="B249" s="1">
        <v>2000</v>
      </c>
      <c r="C249" s="1" t="s">
        <v>34</v>
      </c>
      <c r="D249" s="7">
        <v>168.3</v>
      </c>
      <c r="E249" s="2">
        <v>424</v>
      </c>
      <c r="F249" s="3">
        <v>132251.28</v>
      </c>
      <c r="G249" s="12">
        <f>IF(OR(A249="CP-Acier",A249="CP-Fonte acquis",A249="CP-Aluminium"),F249/SUMIF('Table d''actualisation'!A:A,'Dist+Alim'!B249,'Table d''actualisation'!C:C),F249/SUMIF('Table d''actualisation'!A:A,'Dist+Alim'!B249,'Table d''actualisation'!B:B))</f>
        <v>287880.3115151515</v>
      </c>
      <c r="H249" s="13">
        <f t="shared" si="19"/>
        <v>678.9629988564894</v>
      </c>
      <c r="I249" t="str">
        <f t="shared" si="20"/>
        <v>Acier</v>
      </c>
      <c r="J249" s="14">
        <f t="shared" si="18"/>
        <v>0.8839365314742225</v>
      </c>
    </row>
    <row r="250" spans="1:10" ht="12.75">
      <c r="A250" s="1" t="s">
        <v>26</v>
      </c>
      <c r="B250" s="1">
        <v>2001</v>
      </c>
      <c r="C250" s="1" t="s">
        <v>30</v>
      </c>
      <c r="D250" s="7">
        <v>168.3</v>
      </c>
      <c r="E250" s="2">
        <v>32325</v>
      </c>
      <c r="F250" s="3">
        <v>3858503.1</v>
      </c>
      <c r="G250" s="12">
        <f>IF(OR(A250="CP-Acier",A250="CP-Fonte acquis",A250="CP-Aluminium"),F250/SUMIF('Table d''actualisation'!A:A,'Dist+Alim'!B250,'Table d''actualisation'!C:C),F250/SUMIF('Table d''actualisation'!A:A,'Dist+Alim'!B250,'Table d''actualisation'!B:B))</f>
        <v>8315074.180500001</v>
      </c>
      <c r="H250" s="13">
        <f t="shared" si="19"/>
        <v>257.23354</v>
      </c>
      <c r="I250" t="str">
        <f t="shared" si="20"/>
        <v>Acier</v>
      </c>
      <c r="J250" s="14">
        <f t="shared" si="18"/>
        <v>-1.203635910797702</v>
      </c>
    </row>
    <row r="251" spans="1:10" ht="12.75">
      <c r="A251" s="1" t="s">
        <v>26</v>
      </c>
      <c r="B251" s="1">
        <v>2001</v>
      </c>
      <c r="C251" s="1" t="s">
        <v>30</v>
      </c>
      <c r="D251" s="7">
        <v>168.3</v>
      </c>
      <c r="E251" s="2">
        <v>805</v>
      </c>
      <c r="F251" s="3">
        <v>175077.27</v>
      </c>
      <c r="G251" s="12">
        <f>IF(OR(A251="CP-Acier",A251="CP-Fonte acquis",A251="CP-Aluminium"),F251/SUMIF('Table d''actualisation'!A:A,'Dist+Alim'!B251,'Table d''actualisation'!C:C),F251/SUMIF('Table d''actualisation'!A:A,'Dist+Alim'!B251,'Table d''actualisation'!B:B))</f>
        <v>377291.51685</v>
      </c>
      <c r="H251" s="13">
        <f t="shared" si="19"/>
        <v>468.6851140993789</v>
      </c>
      <c r="I251" t="str">
        <f t="shared" si="20"/>
        <v>Acier</v>
      </c>
      <c r="J251" s="14">
        <f t="shared" si="18"/>
        <v>-0.15694479236887426</v>
      </c>
    </row>
    <row r="252" spans="1:10" ht="12.75">
      <c r="A252" s="1" t="s">
        <v>26</v>
      </c>
      <c r="B252" s="1">
        <v>2001</v>
      </c>
      <c r="C252" s="1" t="s">
        <v>33</v>
      </c>
      <c r="D252" s="7">
        <v>168.3</v>
      </c>
      <c r="E252" s="2">
        <v>24004</v>
      </c>
      <c r="F252" s="3">
        <v>1712861.74</v>
      </c>
      <c r="G252" s="12">
        <f>IF(OR(A252="CP-Acier",A252="CP-Fonte acquis",A252="CP-Aluminium"),F252/SUMIF('Table d''actualisation'!A:A,'Dist+Alim'!B252,'Table d''actualisation'!C:C),F252/SUMIF('Table d''actualisation'!A:A,'Dist+Alim'!B252,'Table d''actualisation'!B:B))</f>
        <v>3691217.0497000003</v>
      </c>
      <c r="H252" s="13">
        <f t="shared" si="19"/>
        <v>153.77508122396267</v>
      </c>
      <c r="I252" t="str">
        <f t="shared" si="20"/>
        <v>Acier</v>
      </c>
      <c r="J252" s="14">
        <f t="shared" si="18"/>
        <v>-1.7157581325803553</v>
      </c>
    </row>
    <row r="253" spans="1:10" ht="12.75">
      <c r="A253" s="1" t="s">
        <v>26</v>
      </c>
      <c r="B253" s="1">
        <v>2001</v>
      </c>
      <c r="C253" s="1" t="s">
        <v>36</v>
      </c>
      <c r="D253" s="7">
        <v>168.3</v>
      </c>
      <c r="E253" s="2">
        <v>31</v>
      </c>
      <c r="F253" s="3">
        <v>9587.32</v>
      </c>
      <c r="G253" s="12">
        <f>IF(OR(A253="CP-Acier",A253="CP-Fonte acquis",A253="CP-Aluminium"),F253/SUMIF('Table d''actualisation'!A:A,'Dist+Alim'!B253,'Table d''actualisation'!C:C),F253/SUMIF('Table d''actualisation'!A:A,'Dist+Alim'!B253,'Table d''actualisation'!B:B))</f>
        <v>20660.6746</v>
      </c>
      <c r="H253" s="13">
        <f t="shared" si="19"/>
        <v>666.4733741935484</v>
      </c>
      <c r="I253" t="str">
        <f t="shared" si="20"/>
        <v>Acier</v>
      </c>
      <c r="J253" s="14">
        <f t="shared" si="18"/>
        <v>0.8221125452358127</v>
      </c>
    </row>
    <row r="254" spans="1:10" ht="12.75">
      <c r="A254" s="1" t="s">
        <v>26</v>
      </c>
      <c r="B254" s="1">
        <v>2001</v>
      </c>
      <c r="C254" s="1" t="s">
        <v>34</v>
      </c>
      <c r="D254" s="7">
        <v>168.3</v>
      </c>
      <c r="E254" s="2">
        <v>24777</v>
      </c>
      <c r="F254" s="3">
        <v>4374367.23</v>
      </c>
      <c r="G254" s="12">
        <f>IF(OR(A254="CP-Acier",A254="CP-Fonte acquis",A254="CP-Aluminium"),F254/SUMIF('Table d''actualisation'!A:A,'Dist+Alim'!B254,'Table d''actualisation'!C:C),F254/SUMIF('Table d''actualisation'!A:A,'Dist+Alim'!B254,'Table d''actualisation'!B:B))</f>
        <v>9426761.38065</v>
      </c>
      <c r="H254" s="13">
        <f t="shared" si="19"/>
        <v>380.46419585300885</v>
      </c>
      <c r="I254" t="str">
        <f t="shared" si="20"/>
        <v>Acier</v>
      </c>
      <c r="J254" s="14">
        <f aca="true" t="shared" si="21" ref="J254:J262">(H254-AVERAGE($H$189:$H$263))/STDEV($H$189:$H$263)</f>
        <v>-0.5936407686528478</v>
      </c>
    </row>
    <row r="255" spans="1:10" ht="12.75">
      <c r="A255" s="1" t="s">
        <v>26</v>
      </c>
      <c r="B255" s="1">
        <v>2002</v>
      </c>
      <c r="C255" s="1" t="s">
        <v>30</v>
      </c>
      <c r="D255" s="7">
        <v>168.3</v>
      </c>
      <c r="E255" s="2">
        <v>12129.3</v>
      </c>
      <c r="F255" s="3">
        <v>832925.05</v>
      </c>
      <c r="G255" s="12">
        <f>IF(OR(A255="CP-Acier",A255="CP-Fonte acquis",A255="CP-Aluminium"),F255/SUMIF('Table d''actualisation'!A:A,'Dist+Alim'!B255,'Table d''actualisation'!C:C),F255/SUMIF('Table d''actualisation'!A:A,'Dist+Alim'!B255,'Table d''actualisation'!B:B))</f>
        <v>1759758.3164215689</v>
      </c>
      <c r="H255" s="13">
        <f t="shared" si="19"/>
        <v>145.08325430334554</v>
      </c>
      <c r="I255" t="str">
        <f t="shared" si="20"/>
        <v>Acier</v>
      </c>
      <c r="J255" s="14">
        <f t="shared" si="21"/>
        <v>-1.75878291534435</v>
      </c>
    </row>
    <row r="256" spans="1:10" ht="12.75">
      <c r="A256" s="1" t="s">
        <v>26</v>
      </c>
      <c r="B256" s="1">
        <v>2003</v>
      </c>
      <c r="C256" s="1" t="s">
        <v>31</v>
      </c>
      <c r="D256" s="7">
        <v>168.3</v>
      </c>
      <c r="E256" s="2">
        <v>65.9</v>
      </c>
      <c r="F256" s="3">
        <v>19034.28</v>
      </c>
      <c r="G256" s="12">
        <f>IF(OR(A256="CP-Acier",A256="CP-Fonte acquis",A256="CP-Aluminium"),F256/SUMIF('Table d''actualisation'!A:A,'Dist+Alim'!B256,'Table d''actualisation'!C:C),F256/SUMIF('Table d''actualisation'!A:A,'Dist+Alim'!B256,'Table d''actualisation'!B:B))</f>
        <v>39631.76173913043</v>
      </c>
      <c r="H256" s="13">
        <f t="shared" si="19"/>
        <v>601.3924391370323</v>
      </c>
      <c r="I256" t="str">
        <f t="shared" si="20"/>
        <v>Acier</v>
      </c>
      <c r="J256" s="14">
        <f t="shared" si="21"/>
        <v>0.4999601233735685</v>
      </c>
    </row>
    <row r="257" spans="1:10" ht="12.75">
      <c r="A257" s="1" t="s">
        <v>26</v>
      </c>
      <c r="B257" s="1">
        <v>2004</v>
      </c>
      <c r="C257" s="1" t="s">
        <v>30</v>
      </c>
      <c r="D257" s="7">
        <v>168.3</v>
      </c>
      <c r="E257" s="2">
        <v>629.98</v>
      </c>
      <c r="F257" s="3">
        <v>254838.41999999998</v>
      </c>
      <c r="G257" s="12">
        <f>IF(OR(A257="CP-Acier",A257="CP-Fonte acquis",A257="CP-Aluminium"),F257/SUMIF('Table d''actualisation'!A:A,'Dist+Alim'!B257,'Table d''actualisation'!C:C),F257/SUMIF('Table d''actualisation'!A:A,'Dist+Alim'!B257,'Table d''actualisation'!B:B))</f>
        <v>474450.79490280774</v>
      </c>
      <c r="H257" s="13">
        <f t="shared" si="19"/>
        <v>753.1204084301212</v>
      </c>
      <c r="I257" t="str">
        <f t="shared" si="20"/>
        <v>Acier</v>
      </c>
      <c r="J257" s="14">
        <f t="shared" si="21"/>
        <v>1.2510177523022554</v>
      </c>
    </row>
    <row r="258" spans="1:10" ht="12.75">
      <c r="A258" s="1" t="s">
        <v>26</v>
      </c>
      <c r="B258" s="1">
        <v>2004</v>
      </c>
      <c r="C258" s="1" t="s">
        <v>30</v>
      </c>
      <c r="D258" s="7">
        <v>168.3</v>
      </c>
      <c r="E258" s="2">
        <v>276.63000000000005</v>
      </c>
      <c r="F258" s="3">
        <v>104644.72034482758</v>
      </c>
      <c r="G258" s="12">
        <f>IF(OR(A258="CP-Acier",A258="CP-Fonte acquis",A258="CP-Aluminium"),F258/SUMIF('Table d''actualisation'!A:A,'Dist+Alim'!B258,'Table d''actualisation'!C:C),F258/SUMIF('Table d''actualisation'!A:A,'Dist+Alim'!B258,'Table d''actualisation'!B:B))</f>
        <v>194824.5117435019</v>
      </c>
      <c r="H258" s="13">
        <f t="shared" si="19"/>
        <v>704.2783202960701</v>
      </c>
      <c r="I258" t="str">
        <f t="shared" si="20"/>
        <v>Acier</v>
      </c>
      <c r="J258" s="14">
        <f t="shared" si="21"/>
        <v>1.0092480701744575</v>
      </c>
    </row>
    <row r="259" spans="1:10" ht="12.75">
      <c r="A259" s="1" t="s">
        <v>26</v>
      </c>
      <c r="B259" s="1">
        <v>2004</v>
      </c>
      <c r="C259" s="1" t="s">
        <v>33</v>
      </c>
      <c r="D259" s="7">
        <v>168.3</v>
      </c>
      <c r="E259" s="2">
        <v>92.8</v>
      </c>
      <c r="F259" s="3">
        <v>40571.98</v>
      </c>
      <c r="G259" s="12">
        <f>IF(OR(A259="CP-Acier",A259="CP-Fonte acquis",A259="CP-Aluminium"),F259/SUMIF('Table d''actualisation'!A:A,'Dist+Alim'!B259,'Table d''actualisation'!C:C),F259/SUMIF('Table d''actualisation'!A:A,'Dist+Alim'!B259,'Table d''actualisation'!B:B))</f>
        <v>75535.73814254861</v>
      </c>
      <c r="H259" s="13">
        <f t="shared" si="19"/>
        <v>813.9626955016014</v>
      </c>
      <c r="I259" t="str">
        <f t="shared" si="20"/>
        <v>Acier</v>
      </c>
      <c r="J259" s="14">
        <f t="shared" si="21"/>
        <v>1.552188749840847</v>
      </c>
    </row>
    <row r="260" spans="1:10" ht="12.75">
      <c r="A260" s="1" t="s">
        <v>26</v>
      </c>
      <c r="B260" s="1">
        <v>2005</v>
      </c>
      <c r="C260" s="1" t="s">
        <v>30</v>
      </c>
      <c r="D260" s="7">
        <v>168.3</v>
      </c>
      <c r="E260" s="2">
        <v>368</v>
      </c>
      <c r="F260" s="3">
        <v>114841.85</v>
      </c>
      <c r="G260" s="12">
        <f>IF(OR(A260="CP-Acier",A260="CP-Fonte acquis",A260="CP-Aluminium"),F260/SUMIF('Table d''actualisation'!A:A,'Dist+Alim'!B260,'Table d''actualisation'!C:C),F260/SUMIF('Table d''actualisation'!A:A,'Dist+Alim'!B260,'Table d''actualisation'!B:B))</f>
        <v>166375.9238655462</v>
      </c>
      <c r="H260" s="13">
        <f t="shared" si="19"/>
        <v>452.10848876507123</v>
      </c>
      <c r="I260" t="str">
        <f t="shared" si="20"/>
        <v>Acier</v>
      </c>
      <c r="J260" s="14">
        <f t="shared" si="21"/>
        <v>-0.23899954454956795</v>
      </c>
    </row>
    <row r="261" spans="1:10" ht="12.75">
      <c r="A261" s="1" t="s">
        <v>26</v>
      </c>
      <c r="B261" s="1">
        <v>2005</v>
      </c>
      <c r="C261" s="1" t="s">
        <v>36</v>
      </c>
      <c r="D261" s="7">
        <v>168.3</v>
      </c>
      <c r="E261" s="2">
        <v>99.1</v>
      </c>
      <c r="F261" s="3">
        <v>18929.88</v>
      </c>
      <c r="G261" s="12">
        <f>IF(OR(A261="CP-Acier",A261="CP-Fonte acquis",A261="CP-Aluminium"),F261/SUMIF('Table d''actualisation'!A:A,'Dist+Alim'!B261,'Table d''actualisation'!C:C),F261/SUMIF('Table d''actualisation'!A:A,'Dist+Alim'!B261,'Table d''actualisation'!B:B))</f>
        <v>27424.464806722688</v>
      </c>
      <c r="H261" s="13">
        <f aca="true" t="shared" si="22" ref="H261:H324">G261/E261</f>
        <v>276.7352654563339</v>
      </c>
      <c r="I261" t="str">
        <f aca="true" t="shared" si="23" ref="I261:I324">IF(OR(A261="CP-Acier",A261="CP-Fonte acquis",A261="CP-Aluminium"),"Acier","Plastique")</f>
        <v>Acier</v>
      </c>
      <c r="J261" s="14">
        <f t="shared" si="21"/>
        <v>-1.1071018324106165</v>
      </c>
    </row>
    <row r="262" spans="1:10" ht="12.75">
      <c r="A262" s="1" t="s">
        <v>26</v>
      </c>
      <c r="B262" s="1">
        <v>2006</v>
      </c>
      <c r="C262" s="1" t="s">
        <v>31</v>
      </c>
      <c r="D262" s="7">
        <v>168.3</v>
      </c>
      <c r="E262" s="2">
        <v>1261.8</v>
      </c>
      <c r="F262" s="3">
        <v>162763.47999999998</v>
      </c>
      <c r="G262" s="12">
        <f>IF(OR(A262="CP-Acier",A262="CP-Fonte acquis",A262="CP-Aluminium"),F262/SUMIF('Table d''actualisation'!A:A,'Dist+Alim'!B262,'Table d''actualisation'!C:C),F262/SUMIF('Table d''actualisation'!A:A,'Dist+Alim'!B262,'Table d''actualisation'!B:B))</f>
        <v>224843.14064102562</v>
      </c>
      <c r="H262" s="13">
        <f t="shared" si="22"/>
        <v>178.19237647886007</v>
      </c>
      <c r="I262" t="str">
        <f t="shared" si="23"/>
        <v>Acier</v>
      </c>
      <c r="J262" s="14">
        <f t="shared" si="21"/>
        <v>-1.5948918482397907</v>
      </c>
    </row>
    <row r="263" spans="1:10" ht="12.75">
      <c r="A263" s="1" t="s">
        <v>26</v>
      </c>
      <c r="B263" s="1">
        <v>2008</v>
      </c>
      <c r="C263" s="1" t="s">
        <v>30</v>
      </c>
      <c r="D263" s="7">
        <v>168.3</v>
      </c>
      <c r="E263" s="2">
        <v>91.2</v>
      </c>
      <c r="F263" s="3">
        <v>11586.258383054701</v>
      </c>
      <c r="G263" s="12">
        <f>IF(OR(A263="CP-Acier",A263="CP-Fonte acquis",A263="CP-Aluminium"),F263/SUMIF('Table d''actualisation'!A:A,'Dist+Alim'!B263,'Table d''actualisation'!C:C),F263/SUMIF('Table d''actualisation'!A:A,'Dist+Alim'!B263,'Table d''actualisation'!B:B))</f>
        <v>15852.944009830402</v>
      </c>
      <c r="H263" s="13">
        <f t="shared" si="22"/>
        <v>173.82614045866669</v>
      </c>
      <c r="I263" t="str">
        <f t="shared" si="23"/>
        <v>Acier</v>
      </c>
      <c r="J263" s="14">
        <f>(H263-AVERAGE($H$189:$H$263))/STDEV($H$189:$H$263)</f>
        <v>-1.6165048368532149</v>
      </c>
    </row>
    <row r="264" spans="1:10" ht="12.75">
      <c r="A264" s="1" t="s">
        <v>37</v>
      </c>
      <c r="B264" s="1">
        <v>1957</v>
      </c>
      <c r="C264" s="1" t="s">
        <v>30</v>
      </c>
      <c r="D264" s="7">
        <v>219.1</v>
      </c>
      <c r="E264" s="2">
        <v>1941</v>
      </c>
      <c r="F264" s="3">
        <v>22152.46</v>
      </c>
      <c r="G264" s="12">
        <f>IF(OR(A264="CP-Acier",A264="CP-Fonte acquis",A264="CP-Aluminium"),F264/SUMIF('Table d''actualisation'!A:A,'Dist+Alim'!B264,'Table d''actualisation'!C:C),F264/SUMIF('Table d''actualisation'!A:A,'Dist+Alim'!B264,'Table d''actualisation'!B:B))</f>
        <v>360290.9532075472</v>
      </c>
      <c r="H264" s="13">
        <f t="shared" si="22"/>
        <v>185.621305104352</v>
      </c>
      <c r="I264" t="str">
        <f t="shared" si="23"/>
        <v>Acier</v>
      </c>
      <c r="J264" s="14">
        <f>(H264-AVERAGE($H$264:$H$325))/STDEV($H$264:$H$325)</f>
        <v>-1.3272001983123662</v>
      </c>
    </row>
    <row r="265" spans="1:10" ht="12.75">
      <c r="A265" s="1" t="s">
        <v>26</v>
      </c>
      <c r="B265" s="1">
        <v>1979</v>
      </c>
      <c r="C265" s="1" t="s">
        <v>30</v>
      </c>
      <c r="D265" s="7">
        <v>219.1</v>
      </c>
      <c r="E265" s="2">
        <v>124759.076525</v>
      </c>
      <c r="F265" s="3">
        <v>7746320.935487881</v>
      </c>
      <c r="G265" s="12">
        <f>IF(OR(A265="CP-Acier",A265="CP-Fonte acquis",A265="CP-Aluminium"),F265/SUMIF('Table d''actualisation'!A:A,'Dist+Alim'!B265,'Table d''actualisation'!C:C),F265/SUMIF('Table d''actualisation'!A:A,'Dist+Alim'!B265,'Table d''actualisation'!B:B))</f>
        <v>38597275.41266216</v>
      </c>
      <c r="H265" s="13">
        <f t="shared" si="22"/>
        <v>309.3744879149358</v>
      </c>
      <c r="I265" t="str">
        <f t="shared" si="23"/>
        <v>Acier</v>
      </c>
      <c r="J265" s="14">
        <f aca="true" t="shared" si="24" ref="J265:J324">(H265-AVERAGE($H$264:$H$325))/STDEV($H$264:$H$325)</f>
        <v>-0.9767937919810091</v>
      </c>
    </row>
    <row r="266" spans="1:10" ht="12.75">
      <c r="A266" s="1" t="s">
        <v>26</v>
      </c>
      <c r="B266" s="1">
        <v>1979</v>
      </c>
      <c r="C266" s="1" t="s">
        <v>27</v>
      </c>
      <c r="D266" s="7">
        <v>219.1</v>
      </c>
      <c r="E266" s="2">
        <v>6512</v>
      </c>
      <c r="F266" s="3">
        <v>276101</v>
      </c>
      <c r="G266" s="12">
        <f>IF(OR(A266="CP-Acier",A266="CP-Fonte acquis",A266="CP-Aluminium"),F266/SUMIF('Table d''actualisation'!A:A,'Dist+Alim'!B266,'Table d''actualisation'!C:C),F266/SUMIF('Table d''actualisation'!A:A,'Dist+Alim'!B266,'Table d''actualisation'!B:B))</f>
        <v>1375717.1213872833</v>
      </c>
      <c r="H266" s="13">
        <f t="shared" si="22"/>
        <v>211.25877171180642</v>
      </c>
      <c r="I266" t="str">
        <f t="shared" si="23"/>
        <v>Acier</v>
      </c>
      <c r="J266" s="14">
        <f t="shared" si="24"/>
        <v>-1.2546078630096982</v>
      </c>
    </row>
    <row r="267" spans="1:10" ht="12.75">
      <c r="A267" s="1" t="s">
        <v>26</v>
      </c>
      <c r="B267" s="1">
        <v>1980</v>
      </c>
      <c r="C267" s="1" t="s">
        <v>30</v>
      </c>
      <c r="D267" s="7">
        <v>219.1</v>
      </c>
      <c r="E267" s="2">
        <v>2116.2</v>
      </c>
      <c r="F267" s="3">
        <v>511889.7179081109</v>
      </c>
      <c r="G267" s="12">
        <f>IF(OR(A267="CP-Acier",A267="CP-Fonte acquis",A267="CP-Aluminium"),F267/SUMIF('Table d''actualisation'!A:A,'Dist+Alim'!B267,'Table d''actualisation'!C:C),F267/SUMIF('Table d''actualisation'!A:A,'Dist+Alim'!B267,'Table d''actualisation'!B:B))</f>
        <v>2372306.112025761</v>
      </c>
      <c r="H267" s="13">
        <f t="shared" si="22"/>
        <v>1121.0216955040928</v>
      </c>
      <c r="I267" t="str">
        <f t="shared" si="23"/>
        <v>Acier</v>
      </c>
      <c r="J267" s="14">
        <f t="shared" si="24"/>
        <v>1.3213804833061884</v>
      </c>
    </row>
    <row r="268" spans="1:10" ht="12.75">
      <c r="A268" s="1" t="s">
        <v>26</v>
      </c>
      <c r="B268" s="1">
        <v>1981</v>
      </c>
      <c r="C268" s="1" t="s">
        <v>30</v>
      </c>
      <c r="D268" s="7">
        <v>219.1</v>
      </c>
      <c r="E268" s="2">
        <v>2526.1479369999997</v>
      </c>
      <c r="F268" s="3">
        <v>708502.3839604505</v>
      </c>
      <c r="G268" s="12">
        <f>IF(OR(A268="CP-Acier",A268="CP-Fonte acquis",A268="CP-Aluminium"),F268/SUMIF('Table d''actualisation'!A:A,'Dist+Alim'!B268,'Table d''actualisation'!C:C),F268/SUMIF('Table d''actualisation'!A:A,'Dist+Alim'!B268,'Table d''actualisation'!B:B))</f>
        <v>2979166.121823943</v>
      </c>
      <c r="H268" s="13">
        <f t="shared" si="22"/>
        <v>1179.3316132395391</v>
      </c>
      <c r="I268" t="str">
        <f t="shared" si="23"/>
        <v>Acier</v>
      </c>
      <c r="J268" s="14">
        <f t="shared" si="24"/>
        <v>1.486484671037895</v>
      </c>
    </row>
    <row r="269" spans="1:10" ht="12.75">
      <c r="A269" s="1" t="s">
        <v>26</v>
      </c>
      <c r="B269" s="1">
        <v>1982</v>
      </c>
      <c r="C269" s="1" t="s">
        <v>30</v>
      </c>
      <c r="D269" s="7">
        <v>219.1</v>
      </c>
      <c r="E269" s="2">
        <v>1611.31</v>
      </c>
      <c r="F269" s="3">
        <v>213467.68878033618</v>
      </c>
      <c r="G269" s="12">
        <f>IF(OR(A269="CP-Acier",A269="CP-Fonte acquis",A269="CP-Aluminium"),F269/SUMIF('Table d''actualisation'!A:A,'Dist+Alim'!B269,'Table d''actualisation'!C:C),F269/SUMIF('Table d''actualisation'!A:A,'Dist+Alim'!B269,'Table d''actualisation'!B:B))</f>
        <v>825153.1288280259</v>
      </c>
      <c r="H269" s="13">
        <f t="shared" si="22"/>
        <v>512.1007930367377</v>
      </c>
      <c r="I269" t="str">
        <f t="shared" si="23"/>
        <v>Acier</v>
      </c>
      <c r="J269" s="14">
        <f t="shared" si="24"/>
        <v>-0.40277545618359223</v>
      </c>
    </row>
    <row r="270" spans="1:10" ht="12.75">
      <c r="A270" s="1" t="s">
        <v>26</v>
      </c>
      <c r="B270" s="1">
        <v>1982</v>
      </c>
      <c r="C270" s="1" t="s">
        <v>30</v>
      </c>
      <c r="D270" s="7">
        <v>219.1</v>
      </c>
      <c r="E270" s="2">
        <v>5823</v>
      </c>
      <c r="F270" s="3">
        <v>1568081.59</v>
      </c>
      <c r="G270" s="12">
        <f>IF(OR(A270="CP-Acier",A270="CP-Fonte acquis",A270="CP-Aluminium"),F270/SUMIF('Table d''actualisation'!A:A,'Dist+Alim'!B270,'Table d''actualisation'!C:C),F270/SUMIF('Table d''actualisation'!A:A,'Dist+Alim'!B270,'Table d''actualisation'!B:B))</f>
        <v>6061373.679730942</v>
      </c>
      <c r="H270" s="13">
        <f t="shared" si="22"/>
        <v>1040.9365756020852</v>
      </c>
      <c r="I270" t="str">
        <f t="shared" si="23"/>
        <v>Acier</v>
      </c>
      <c r="J270" s="14">
        <f t="shared" si="24"/>
        <v>1.094619939228462</v>
      </c>
    </row>
    <row r="271" spans="1:10" ht="12.75">
      <c r="A271" s="1" t="s">
        <v>26</v>
      </c>
      <c r="B271" s="1">
        <v>1982</v>
      </c>
      <c r="C271" s="1" t="s">
        <v>27</v>
      </c>
      <c r="D271" s="7">
        <v>219.1</v>
      </c>
      <c r="E271" s="2">
        <v>191</v>
      </c>
      <c r="F271" s="3">
        <v>53689.1187742749</v>
      </c>
      <c r="G271" s="12">
        <f>IF(OR(A271="CP-Acier",A271="CP-Fonte acquis",A271="CP-Aluminium"),F271/SUMIF('Table d''actualisation'!A:A,'Dist+Alim'!B271,'Table d''actualisation'!C:C),F271/SUMIF('Table d''actualisation'!A:A,'Dist+Alim'!B271,'Table d''actualisation'!B:B))</f>
        <v>207533.72369248862</v>
      </c>
      <c r="H271" s="13">
        <f t="shared" si="22"/>
        <v>1086.5639983899928</v>
      </c>
      <c r="I271" t="str">
        <f t="shared" si="23"/>
        <v>Acier</v>
      </c>
      <c r="J271" s="14">
        <f t="shared" si="24"/>
        <v>1.223813717409857</v>
      </c>
    </row>
    <row r="272" spans="1:10" ht="12.75">
      <c r="A272" s="1" t="s">
        <v>26</v>
      </c>
      <c r="B272" s="1">
        <v>1983</v>
      </c>
      <c r="C272" s="1" t="s">
        <v>30</v>
      </c>
      <c r="D272" s="7">
        <v>219.1</v>
      </c>
      <c r="E272" s="2">
        <v>6098</v>
      </c>
      <c r="F272" s="3">
        <v>727116.55</v>
      </c>
      <c r="G272" s="12">
        <f>IF(OR(A272="CP-Acier",A272="CP-Fonte acquis",A272="CP-Aluminium"),F272/SUMIF('Table d''actualisation'!A:A,'Dist+Alim'!B272,'Table d''actualisation'!C:C),F272/SUMIF('Table d''actualisation'!A:A,'Dist+Alim'!B272,'Table d''actualisation'!B:B))</f>
        <v>2701614.078017242</v>
      </c>
      <c r="H272" s="13">
        <f t="shared" si="22"/>
        <v>443.03281043247654</v>
      </c>
      <c r="I272" t="str">
        <f t="shared" si="23"/>
        <v>Acier</v>
      </c>
      <c r="J272" s="14">
        <f t="shared" si="24"/>
        <v>-0.598341041061996</v>
      </c>
    </row>
    <row r="273" spans="1:10" ht="12.75">
      <c r="A273" s="1" t="s">
        <v>26</v>
      </c>
      <c r="B273" s="1">
        <v>1983</v>
      </c>
      <c r="C273" s="1" t="s">
        <v>30</v>
      </c>
      <c r="D273" s="7">
        <v>219.1</v>
      </c>
      <c r="E273" s="2">
        <v>1185</v>
      </c>
      <c r="F273" s="3">
        <v>346394.33</v>
      </c>
      <c r="G273" s="12">
        <f>IF(OR(A273="CP-Acier",A273="CP-Fonte acquis",A273="CP-Aluminium"),F273/SUMIF('Table d''actualisation'!A:A,'Dist+Alim'!B273,'Table d''actualisation'!C:C),F273/SUMIF('Table d''actualisation'!A:A,'Dist+Alim'!B273,'Table d''actualisation'!B:B))</f>
        <v>1287034.1054310347</v>
      </c>
      <c r="H273" s="13">
        <f t="shared" si="22"/>
        <v>1086.1047303215482</v>
      </c>
      <c r="I273" t="str">
        <f t="shared" si="23"/>
        <v>Acier</v>
      </c>
      <c r="J273" s="14">
        <f t="shared" si="24"/>
        <v>1.2225133025861612</v>
      </c>
    </row>
    <row r="274" spans="1:10" ht="12.75">
      <c r="A274" s="1" t="s">
        <v>26</v>
      </c>
      <c r="B274" s="1">
        <v>1983</v>
      </c>
      <c r="C274" s="1" t="s">
        <v>30</v>
      </c>
      <c r="D274" s="7">
        <v>219.1</v>
      </c>
      <c r="E274" s="2">
        <v>1959.6</v>
      </c>
      <c r="F274" s="3">
        <v>481045.1530581986</v>
      </c>
      <c r="G274" s="12">
        <f>IF(OR(A274="CP-Acier",A274="CP-Fonte acquis",A274="CP-Aluminium"),F274/SUMIF('Table d''actualisation'!A:A,'Dist+Alim'!B274,'Table d''actualisation'!C:C),F274/SUMIF('Table d''actualisation'!A:A,'Dist+Alim'!B274,'Table d''actualisation'!B:B))</f>
        <v>1787331.560069686</v>
      </c>
      <c r="H274" s="13">
        <f t="shared" si="22"/>
        <v>912.0899979943285</v>
      </c>
      <c r="I274" t="str">
        <f t="shared" si="23"/>
        <v>Acier</v>
      </c>
      <c r="J274" s="14">
        <f t="shared" si="24"/>
        <v>0.7297916156068165</v>
      </c>
    </row>
    <row r="275" spans="1:10" ht="12.75">
      <c r="A275" s="1" t="s">
        <v>26</v>
      </c>
      <c r="B275" s="1">
        <v>1983</v>
      </c>
      <c r="C275" s="1" t="s">
        <v>31</v>
      </c>
      <c r="D275" s="7">
        <v>219.1</v>
      </c>
      <c r="E275" s="2">
        <v>7126</v>
      </c>
      <c r="F275" s="3">
        <v>2131539.16</v>
      </c>
      <c r="G275" s="12">
        <f>IF(OR(A275="CP-Acier",A275="CP-Fonte acquis",A275="CP-Aluminium"),F275/SUMIF('Table d''actualisation'!A:A,'Dist+Alim'!B275,'Table d''actualisation'!C:C),F275/SUMIF('Table d''actualisation'!A:A,'Dist+Alim'!B275,'Table d''actualisation'!B:B))</f>
        <v>7919770.499655173</v>
      </c>
      <c r="H275" s="13">
        <f t="shared" si="22"/>
        <v>1111.3907521267433</v>
      </c>
      <c r="I275" t="str">
        <f t="shared" si="23"/>
        <v>Acier</v>
      </c>
      <c r="J275" s="14">
        <f t="shared" si="24"/>
        <v>1.2941105240066109</v>
      </c>
    </row>
    <row r="276" spans="1:10" ht="12.75">
      <c r="A276" s="1" t="s">
        <v>26</v>
      </c>
      <c r="B276" s="1">
        <v>1983</v>
      </c>
      <c r="C276" s="1" t="s">
        <v>33</v>
      </c>
      <c r="D276" s="7">
        <v>219.1</v>
      </c>
      <c r="E276" s="2">
        <v>6093</v>
      </c>
      <c r="F276" s="3">
        <v>1833519.02</v>
      </c>
      <c r="G276" s="12">
        <f>IF(OR(A276="CP-Acier",A276="CP-Fonte acquis",A276="CP-Aluminium"),F276/SUMIF('Table d''actualisation'!A:A,'Dist+Alim'!B276,'Table d''actualisation'!C:C),F276/SUMIF('Table d''actualisation'!A:A,'Dist+Alim'!B276,'Table d''actualisation'!B:B))</f>
        <v>6812471.5312068965</v>
      </c>
      <c r="H276" s="13">
        <f t="shared" si="22"/>
        <v>1118.0816561967663</v>
      </c>
      <c r="I276" t="str">
        <f t="shared" si="23"/>
        <v>Acier</v>
      </c>
      <c r="J276" s="14">
        <f t="shared" si="24"/>
        <v>1.3130557793692397</v>
      </c>
    </row>
    <row r="277" spans="1:10" ht="12.75">
      <c r="A277" s="1" t="s">
        <v>26</v>
      </c>
      <c r="B277" s="1">
        <v>1983</v>
      </c>
      <c r="C277" s="1" t="s">
        <v>36</v>
      </c>
      <c r="D277" s="7">
        <v>219.1</v>
      </c>
      <c r="E277" s="2">
        <v>15852</v>
      </c>
      <c r="F277" s="3">
        <v>3627383.02</v>
      </c>
      <c r="G277" s="12">
        <f>IF(OR(A277="CP-Acier",A277="CP-Fonte acquis",A277="CP-Aluminium"),F277/SUMIF('Table d''actualisation'!A:A,'Dist+Alim'!B277,'Table d''actualisation'!C:C),F277/SUMIF('Table d''actualisation'!A:A,'Dist+Alim'!B277,'Table d''actualisation'!B:B))</f>
        <v>13477604.151896553</v>
      </c>
      <c r="H277" s="13">
        <f t="shared" si="22"/>
        <v>850.2147458930452</v>
      </c>
      <c r="I277" t="str">
        <f t="shared" si="23"/>
        <v>Acier</v>
      </c>
      <c r="J277" s="14">
        <f t="shared" si="24"/>
        <v>0.5545922046725293</v>
      </c>
    </row>
    <row r="278" spans="1:10" ht="12.75">
      <c r="A278" s="1" t="s">
        <v>26</v>
      </c>
      <c r="B278" s="1">
        <v>1984</v>
      </c>
      <c r="C278" s="1" t="s">
        <v>30</v>
      </c>
      <c r="D278" s="7">
        <v>219.1</v>
      </c>
      <c r="E278" s="2">
        <v>51102.358582</v>
      </c>
      <c r="F278" s="3">
        <v>6021353.111097561</v>
      </c>
      <c r="G278" s="12">
        <f>IF(OR(A278="CP-Acier",A278="CP-Fonte acquis",A278="CP-Aluminium"),F278/SUMIF('Table d''actualisation'!A:A,'Dist+Alim'!B278,'Table d''actualisation'!C:C),F278/SUMIF('Table d''actualisation'!A:A,'Dist+Alim'!B278,'Table d''actualisation'!B:B))</f>
        <v>21359697.04430493</v>
      </c>
      <c r="H278" s="13">
        <f t="shared" si="22"/>
        <v>417.9786929018291</v>
      </c>
      <c r="I278" t="str">
        <f t="shared" si="23"/>
        <v>Acier</v>
      </c>
      <c r="J278" s="14">
        <f t="shared" si="24"/>
        <v>-0.669281626898523</v>
      </c>
    </row>
    <row r="279" spans="1:10" ht="12.75">
      <c r="A279" s="1" t="s">
        <v>26</v>
      </c>
      <c r="B279" s="1">
        <v>1984</v>
      </c>
      <c r="C279" s="1" t="s">
        <v>30</v>
      </c>
      <c r="D279" s="7">
        <v>219.1</v>
      </c>
      <c r="E279" s="2">
        <v>4965.575203</v>
      </c>
      <c r="F279" s="3">
        <v>1046995.79</v>
      </c>
      <c r="G279" s="12">
        <f>IF(OR(A279="CP-Acier",A279="CP-Fonte acquis",A279="CP-Aluminium"),F279/SUMIF('Table d''actualisation'!A:A,'Dist+Alim'!B279,'Table d''actualisation'!C:C),F279/SUMIF('Table d''actualisation'!A:A,'Dist+Alim'!B279,'Table d''actualisation'!B:B))</f>
        <v>3714034.4484773665</v>
      </c>
      <c r="H279" s="13">
        <f t="shared" si="22"/>
        <v>747.9565401070749</v>
      </c>
      <c r="I279" t="str">
        <f t="shared" si="23"/>
        <v>Acier</v>
      </c>
      <c r="J279" s="14">
        <f t="shared" si="24"/>
        <v>0.26504869885257426</v>
      </c>
    </row>
    <row r="280" spans="1:10" ht="12.75">
      <c r="A280" s="1" t="s">
        <v>26</v>
      </c>
      <c r="B280" s="1">
        <v>1984</v>
      </c>
      <c r="C280" s="1" t="s">
        <v>30</v>
      </c>
      <c r="D280" s="7">
        <v>219.1</v>
      </c>
      <c r="E280" s="2">
        <v>9416.34</v>
      </c>
      <c r="F280" s="3">
        <v>1084319.4257307013</v>
      </c>
      <c r="G280" s="12">
        <f>IF(OR(A280="CP-Acier",A280="CP-Fonte acquis",A280="CP-Aluminium"),F280/SUMIF('Table d''actualisation'!A:A,'Dist+Alim'!B280,'Table d''actualisation'!C:C),F280/SUMIF('Table d''actualisation'!A:A,'Dist+Alim'!B280,'Table d''actualisation'!B:B))</f>
        <v>3846433.5184356566</v>
      </c>
      <c r="H280" s="13">
        <f t="shared" si="22"/>
        <v>408.4849865696923</v>
      </c>
      <c r="I280" t="str">
        <f t="shared" si="23"/>
        <v>Acier</v>
      </c>
      <c r="J280" s="14">
        <f t="shared" si="24"/>
        <v>-0.6961630003150037</v>
      </c>
    </row>
    <row r="281" spans="1:10" ht="12.75">
      <c r="A281" s="1" t="s">
        <v>26</v>
      </c>
      <c r="B281" s="1">
        <v>1984</v>
      </c>
      <c r="C281" s="1" t="s">
        <v>31</v>
      </c>
      <c r="D281" s="7">
        <v>219.1</v>
      </c>
      <c r="E281" s="2">
        <v>3166</v>
      </c>
      <c r="F281" s="3">
        <v>693591.78</v>
      </c>
      <c r="G281" s="12">
        <f>IF(OR(A281="CP-Acier",A281="CP-Fonte acquis",A281="CP-Aluminium"),F281/SUMIF('Table d''actualisation'!A:A,'Dist+Alim'!B281,'Table d''actualisation'!C:C),F281/SUMIF('Table d''actualisation'!A:A,'Dist+Alim'!B281,'Table d''actualisation'!B:B))</f>
        <v>2460395.532345679</v>
      </c>
      <c r="H281" s="13">
        <f t="shared" si="22"/>
        <v>777.1306166600376</v>
      </c>
      <c r="I281" t="str">
        <f t="shared" si="23"/>
        <v>Acier</v>
      </c>
      <c r="J281" s="14">
        <f t="shared" si="24"/>
        <v>0.3476549243312879</v>
      </c>
    </row>
    <row r="282" spans="1:10" ht="12.75">
      <c r="A282" s="1" t="s">
        <v>26</v>
      </c>
      <c r="B282" s="1">
        <v>1984</v>
      </c>
      <c r="C282" s="1" t="s">
        <v>33</v>
      </c>
      <c r="D282" s="7">
        <v>219.1</v>
      </c>
      <c r="E282" s="2">
        <v>455</v>
      </c>
      <c r="F282" s="3">
        <v>120154.97</v>
      </c>
      <c r="G282" s="12">
        <f>IF(OR(A282="CP-Acier",A282="CP-Fonte acquis",A282="CP-Aluminium"),F282/SUMIF('Table d''actualisation'!A:A,'Dist+Alim'!B282,'Table d''actualisation'!C:C),F282/SUMIF('Table d''actualisation'!A:A,'Dist+Alim'!B282,'Table d''actualisation'!B:B))</f>
        <v>426228.7413168725</v>
      </c>
      <c r="H282" s="13">
        <f t="shared" si="22"/>
        <v>936.7664644326868</v>
      </c>
      <c r="I282" t="str">
        <f t="shared" si="23"/>
        <v>Acier</v>
      </c>
      <c r="J282" s="14">
        <f t="shared" si="24"/>
        <v>0.7996628846056609</v>
      </c>
    </row>
    <row r="283" spans="1:10" ht="12.75">
      <c r="A283" s="1" t="s">
        <v>26</v>
      </c>
      <c r="B283" s="1">
        <v>1984</v>
      </c>
      <c r="C283" s="1" t="s">
        <v>36</v>
      </c>
      <c r="D283" s="7">
        <v>219.1</v>
      </c>
      <c r="E283" s="2">
        <v>12797</v>
      </c>
      <c r="F283" s="3">
        <v>4067280.91</v>
      </c>
      <c r="G283" s="12">
        <f>IF(OR(A283="CP-Acier",A283="CP-Fonte acquis",A283="CP-Aluminium"),F283/SUMIF('Table d''actualisation'!A:A,'Dist+Alim'!B283,'Table d''actualisation'!C:C),F283/SUMIF('Table d''actualisation'!A:A,'Dist+Alim'!B283,'Table d''actualisation'!B:B))</f>
        <v>14427967.672510289</v>
      </c>
      <c r="H283" s="13">
        <f t="shared" si="22"/>
        <v>1127.44922032588</v>
      </c>
      <c r="I283" t="str">
        <f t="shared" si="23"/>
        <v>Acier</v>
      </c>
      <c r="J283" s="14">
        <f t="shared" si="24"/>
        <v>1.3395799818827654</v>
      </c>
    </row>
    <row r="284" spans="1:10" ht="12.75">
      <c r="A284" s="1" t="s">
        <v>26</v>
      </c>
      <c r="B284" s="1">
        <v>1984</v>
      </c>
      <c r="C284" s="1" t="s">
        <v>34</v>
      </c>
      <c r="D284" s="7">
        <v>219.1</v>
      </c>
      <c r="E284" s="2">
        <v>12502</v>
      </c>
      <c r="F284" s="3">
        <v>2868451.49</v>
      </c>
      <c r="G284" s="12">
        <f>IF(OR(A284="CP-Acier",A284="CP-Fonte acquis",A284="CP-Aluminium"),F284/SUMIF('Table d''actualisation'!A:A,'Dist+Alim'!B284,'Table d''actualisation'!C:C),F284/SUMIF('Table d''actualisation'!A:A,'Dist+Alim'!B284,'Table d''actualisation'!B:B))</f>
        <v>10175329.97687243</v>
      </c>
      <c r="H284" s="13">
        <f t="shared" si="22"/>
        <v>813.8961747618324</v>
      </c>
      <c r="I284" t="str">
        <f t="shared" si="23"/>
        <v>Acier</v>
      </c>
      <c r="J284" s="14">
        <f t="shared" si="24"/>
        <v>0.45175638498571913</v>
      </c>
    </row>
    <row r="285" spans="1:10" ht="12.75">
      <c r="A285" s="1" t="s">
        <v>26</v>
      </c>
      <c r="B285" s="1">
        <v>1985</v>
      </c>
      <c r="C285" s="1" t="s">
        <v>30</v>
      </c>
      <c r="D285" s="7">
        <v>219.1</v>
      </c>
      <c r="E285" s="2">
        <v>5527</v>
      </c>
      <c r="F285" s="3">
        <v>1013036.75</v>
      </c>
      <c r="G285" s="12">
        <f>IF(OR(A285="CP-Acier",A285="CP-Fonte acquis",A285="CP-Aluminium"),F285/SUMIF('Table d''actualisation'!A:A,'Dist+Alim'!B285,'Table d''actualisation'!C:C),F285/SUMIF('Table d''actualisation'!A:A,'Dist+Alim'!B285,'Table d''actualisation'!B:B))</f>
        <v>3578842.944672131</v>
      </c>
      <c r="H285" s="13">
        <f t="shared" si="22"/>
        <v>647.5199827523305</v>
      </c>
      <c r="I285" t="str">
        <f t="shared" si="23"/>
        <v>Acier</v>
      </c>
      <c r="J285" s="14">
        <f t="shared" si="24"/>
        <v>-0.019336820191703203</v>
      </c>
    </row>
    <row r="286" spans="1:10" ht="12.75">
      <c r="A286" s="1" t="s">
        <v>26</v>
      </c>
      <c r="B286" s="1">
        <v>1985</v>
      </c>
      <c r="C286" s="1" t="s">
        <v>30</v>
      </c>
      <c r="D286" s="7">
        <v>219.1</v>
      </c>
      <c r="E286" s="2">
        <v>3066.14</v>
      </c>
      <c r="F286" s="3">
        <v>595025.8993227425</v>
      </c>
      <c r="G286" s="12">
        <f>IF(OR(A286="CP-Acier",A286="CP-Fonte acquis",A286="CP-Aluminium"),F286/SUMIF('Table d''actualisation'!A:A,'Dist+Alim'!B286,'Table d''actualisation'!C:C),F286/SUMIF('Table d''actualisation'!A:A,'Dist+Alim'!B286,'Table d''actualisation'!B:B))</f>
        <v>2102099.693509033</v>
      </c>
      <c r="H286" s="13">
        <f t="shared" si="22"/>
        <v>685.5850331390716</v>
      </c>
      <c r="I286" t="str">
        <f t="shared" si="23"/>
        <v>Acier</v>
      </c>
      <c r="J286" s="14">
        <f t="shared" si="24"/>
        <v>0.08844414519369162</v>
      </c>
    </row>
    <row r="287" spans="1:10" ht="12.75">
      <c r="A287" s="1" t="s">
        <v>26</v>
      </c>
      <c r="B287" s="1">
        <v>1985</v>
      </c>
      <c r="C287" s="1" t="s">
        <v>33</v>
      </c>
      <c r="D287" s="7">
        <v>219.1</v>
      </c>
      <c r="E287" s="2">
        <v>7120</v>
      </c>
      <c r="F287" s="3">
        <v>2047109.53</v>
      </c>
      <c r="G287" s="12">
        <f>IF(OR(A287="CP-Acier",A287="CP-Fonte acquis",A287="CP-Aluminium"),F287/SUMIF('Table d''actualisation'!A:A,'Dist+Alim'!B287,'Table d''actualisation'!C:C),F287/SUMIF('Table d''actualisation'!A:A,'Dist+Alim'!B287,'Table d''actualisation'!B:B))</f>
        <v>7232001.700245901</v>
      </c>
      <c r="H287" s="13">
        <f t="shared" si="22"/>
        <v>1015.7305758772333</v>
      </c>
      <c r="I287" t="str">
        <f t="shared" si="23"/>
        <v>Acier</v>
      </c>
      <c r="J287" s="14">
        <f t="shared" si="24"/>
        <v>1.0232492998559515</v>
      </c>
    </row>
    <row r="288" spans="1:10" ht="12.75">
      <c r="A288" s="1" t="s">
        <v>26</v>
      </c>
      <c r="B288" s="1">
        <v>1986</v>
      </c>
      <c r="C288" s="1" t="s">
        <v>30</v>
      </c>
      <c r="D288" s="7">
        <v>219.1</v>
      </c>
      <c r="E288" s="2">
        <v>2663.6385860000005</v>
      </c>
      <c r="F288" s="3">
        <v>919805.86</v>
      </c>
      <c r="G288" s="12">
        <f>IF(OR(A288="CP-Acier",A288="CP-Fonte acquis",A288="CP-Aluminium"),F288/SUMIF('Table d''actualisation'!A:A,'Dist+Alim'!B288,'Table d''actualisation'!C:C),F288/SUMIF('Table d''actualisation'!A:A,'Dist+Alim'!B288,'Table d''actualisation'!B:B))</f>
        <v>3331397.694621849</v>
      </c>
      <c r="H288" s="13">
        <f t="shared" si="22"/>
        <v>1250.6943367360607</v>
      </c>
      <c r="I288" t="str">
        <f t="shared" si="23"/>
        <v>Acier</v>
      </c>
      <c r="J288" s="14">
        <f t="shared" si="24"/>
        <v>1.6885478012016535</v>
      </c>
    </row>
    <row r="289" spans="1:10" ht="12.75">
      <c r="A289" s="1" t="s">
        <v>26</v>
      </c>
      <c r="B289" s="1">
        <v>1987</v>
      </c>
      <c r="C289" s="1" t="s">
        <v>30</v>
      </c>
      <c r="D289" s="7">
        <v>219.1</v>
      </c>
      <c r="E289" s="2">
        <v>3211.9</v>
      </c>
      <c r="F289" s="3">
        <v>1039557.4656</v>
      </c>
      <c r="G289" s="12">
        <f>IF(OR(A289="CP-Acier",A289="CP-Fonte acquis",A289="CP-Aluminium"),F289/SUMIF('Table d''actualisation'!A:A,'Dist+Alim'!B289,'Table d''actualisation'!C:C),F289/SUMIF('Table d''actualisation'!A:A,'Dist+Alim'!B289,'Table d''actualisation'!B:B))</f>
        <v>3657545.0422334694</v>
      </c>
      <c r="H289" s="13">
        <f t="shared" si="22"/>
        <v>1138.7481061781093</v>
      </c>
      <c r="I289" t="str">
        <f t="shared" si="23"/>
        <v>Acier</v>
      </c>
      <c r="J289" s="14">
        <f t="shared" si="24"/>
        <v>1.3715727104503028</v>
      </c>
    </row>
    <row r="290" spans="1:10" ht="12.75">
      <c r="A290" s="1" t="s">
        <v>26</v>
      </c>
      <c r="B290" s="1">
        <v>1988</v>
      </c>
      <c r="C290" s="1" t="s">
        <v>30</v>
      </c>
      <c r="D290" s="7">
        <v>219.1</v>
      </c>
      <c r="E290" s="2">
        <v>885</v>
      </c>
      <c r="F290" s="3">
        <v>302403.67</v>
      </c>
      <c r="G290" s="12">
        <f>IF(OR(A290="CP-Acier",A290="CP-Fonte acquis",A290="CP-Aluminium"),F290/SUMIF('Table d''actualisation'!A:A,'Dist+Alim'!B290,'Table d''actualisation'!C:C),F290/SUMIF('Table d''actualisation'!A:A,'Dist+Alim'!B290,'Table d''actualisation'!B:B))</f>
        <v>983667.7869433961</v>
      </c>
      <c r="H290" s="13">
        <f t="shared" si="22"/>
        <v>1111.4890247947978</v>
      </c>
      <c r="I290" t="str">
        <f t="shared" si="23"/>
        <v>Acier</v>
      </c>
      <c r="J290" s="14">
        <f t="shared" si="24"/>
        <v>1.2943887824858797</v>
      </c>
    </row>
    <row r="291" spans="1:10" ht="12.75">
      <c r="A291" s="1" t="s">
        <v>26</v>
      </c>
      <c r="B291" s="1">
        <v>1988</v>
      </c>
      <c r="C291" s="1" t="s">
        <v>30</v>
      </c>
      <c r="D291" s="7">
        <v>219.1</v>
      </c>
      <c r="E291" s="2">
        <v>2844</v>
      </c>
      <c r="F291" s="3">
        <v>331317.94</v>
      </c>
      <c r="G291" s="12">
        <f>IF(OR(A291="CP-Acier",A291="CP-Fonte acquis",A291="CP-Aluminium"),F291/SUMIF('Table d''actualisation'!A:A,'Dist+Alim'!B291,'Table d''actualisation'!C:C),F291/SUMIF('Table d''actualisation'!A:A,'Dist+Alim'!B291,'Table d''actualisation'!B:B))</f>
        <v>1077720.997283019</v>
      </c>
      <c r="H291" s="13">
        <f t="shared" si="22"/>
        <v>378.9454983414272</v>
      </c>
      <c r="I291" t="str">
        <f t="shared" si="23"/>
        <v>Acier</v>
      </c>
      <c r="J291" s="14">
        <f t="shared" si="24"/>
        <v>-0.7798038867944791</v>
      </c>
    </row>
    <row r="292" spans="1:10" ht="12.75">
      <c r="A292" s="1" t="s">
        <v>26</v>
      </c>
      <c r="B292" s="1">
        <v>1989</v>
      </c>
      <c r="C292" s="1" t="s">
        <v>30</v>
      </c>
      <c r="D292" s="7">
        <v>219.1</v>
      </c>
      <c r="E292" s="2">
        <v>15106</v>
      </c>
      <c r="F292" s="3">
        <v>2790632.24</v>
      </c>
      <c r="G292" s="12">
        <f>IF(OR(A292="CP-Acier",A292="CP-Fonte acquis",A292="CP-Aluminium"),F292/SUMIF('Table d''actualisation'!A:A,'Dist+Alim'!B292,'Table d''actualisation'!C:C),F292/SUMIF('Table d''actualisation'!A:A,'Dist+Alim'!B292,'Table d''actualisation'!B:B))</f>
        <v>8500088.306996468</v>
      </c>
      <c r="H292" s="13">
        <f t="shared" si="22"/>
        <v>562.6961675490844</v>
      </c>
      <c r="I292" t="str">
        <f t="shared" si="23"/>
        <v>Acier</v>
      </c>
      <c r="J292" s="14">
        <f t="shared" si="24"/>
        <v>-0.25951495203157865</v>
      </c>
    </row>
    <row r="293" spans="1:10" ht="12.75">
      <c r="A293" s="1" t="s">
        <v>26</v>
      </c>
      <c r="B293" s="1">
        <v>1989</v>
      </c>
      <c r="C293" s="1" t="s">
        <v>30</v>
      </c>
      <c r="D293" s="7">
        <v>219.1</v>
      </c>
      <c r="E293" s="2">
        <v>83</v>
      </c>
      <c r="F293" s="3">
        <v>9736.13</v>
      </c>
      <c r="G293" s="12">
        <f>IF(OR(A293="CP-Acier",A293="CP-Fonte acquis",A293="CP-Aluminium"),F293/SUMIF('Table d''actualisation'!A:A,'Dist+Alim'!B293,'Table d''actualisation'!C:C),F293/SUMIF('Table d''actualisation'!A:A,'Dist+Alim'!B293,'Table d''actualisation'!B:B))</f>
        <v>29655.632720848054</v>
      </c>
      <c r="H293" s="13">
        <f t="shared" si="22"/>
        <v>357.29677976925365</v>
      </c>
      <c r="I293" t="str">
        <f t="shared" si="23"/>
        <v>Acier</v>
      </c>
      <c r="J293" s="14">
        <f t="shared" si="24"/>
        <v>-0.8411021055899109</v>
      </c>
    </row>
    <row r="294" spans="1:10" ht="12.75">
      <c r="A294" s="1" t="s">
        <v>26</v>
      </c>
      <c r="B294" s="1">
        <v>1990</v>
      </c>
      <c r="C294" s="1" t="s">
        <v>30</v>
      </c>
      <c r="D294" s="7">
        <v>219.1</v>
      </c>
      <c r="E294" s="2">
        <v>92</v>
      </c>
      <c r="F294" s="3">
        <v>30973.27</v>
      </c>
      <c r="G294" s="12">
        <f>IF(OR(A294="CP-Acier",A294="CP-Fonte acquis",A294="CP-Aluminium"),F294/SUMIF('Table d''actualisation'!A:A,'Dist+Alim'!B294,'Table d''actualisation'!C:C),F294/SUMIF('Table d''actualisation'!A:A,'Dist+Alim'!B294,'Table d''actualisation'!B:B))</f>
        <v>92065.37496551724</v>
      </c>
      <c r="H294" s="13">
        <f t="shared" si="22"/>
        <v>1000.7105974512743</v>
      </c>
      <c r="I294" t="str">
        <f t="shared" si="23"/>
        <v>Acier</v>
      </c>
      <c r="J294" s="14">
        <f t="shared" si="24"/>
        <v>0.9807203196399803</v>
      </c>
    </row>
    <row r="295" spans="1:10" ht="12.75">
      <c r="A295" s="1" t="s">
        <v>26</v>
      </c>
      <c r="B295" s="1">
        <v>1990</v>
      </c>
      <c r="C295" s="1" t="s">
        <v>30</v>
      </c>
      <c r="D295" s="7">
        <v>219.1</v>
      </c>
      <c r="E295" s="2">
        <v>480</v>
      </c>
      <c r="F295" s="3">
        <v>217566.89</v>
      </c>
      <c r="G295" s="12">
        <f>IF(OR(A295="CP-Acier",A295="CP-Fonte acquis",A295="CP-Aluminium"),F295/SUMIF('Table d''actualisation'!A:A,'Dist+Alim'!B295,'Table d''actualisation'!C:C),F295/SUMIF('Table d''actualisation'!A:A,'Dist+Alim'!B295,'Table d''actualisation'!B:B))</f>
        <v>646698.8247586207</v>
      </c>
      <c r="H295" s="13">
        <f t="shared" si="22"/>
        <v>1347.2892182471264</v>
      </c>
      <c r="I295" t="str">
        <f t="shared" si="23"/>
        <v>Acier</v>
      </c>
      <c r="J295" s="14">
        <f t="shared" si="24"/>
        <v>1.9620556377807143</v>
      </c>
    </row>
    <row r="296" spans="1:10" ht="12.75">
      <c r="A296" s="1" t="s">
        <v>26</v>
      </c>
      <c r="B296" s="1">
        <v>1991</v>
      </c>
      <c r="C296" s="1" t="s">
        <v>30</v>
      </c>
      <c r="D296" s="7">
        <v>219.1</v>
      </c>
      <c r="E296" s="2">
        <v>3029</v>
      </c>
      <c r="F296" s="3">
        <v>549228.53</v>
      </c>
      <c r="G296" s="12">
        <f>IF(OR(A296="CP-Acier",A296="CP-Fonte acquis",A296="CP-Aluminium"),F296/SUMIF('Table d''actualisation'!A:A,'Dist+Alim'!B296,'Table d''actualisation'!C:C),F296/SUMIF('Table d''actualisation'!A:A,'Dist+Alim'!B296,'Table d''actualisation'!B:B))</f>
        <v>1583394.624949833</v>
      </c>
      <c r="H296" s="13">
        <f t="shared" si="22"/>
        <v>522.745006586277</v>
      </c>
      <c r="I296" t="str">
        <f t="shared" si="23"/>
        <v>Acier</v>
      </c>
      <c r="J296" s="14">
        <f t="shared" si="24"/>
        <v>-0.3726364283751002</v>
      </c>
    </row>
    <row r="297" spans="1:10" ht="12.75">
      <c r="A297" s="1" t="s">
        <v>26</v>
      </c>
      <c r="B297" s="1">
        <v>1991</v>
      </c>
      <c r="C297" s="1" t="s">
        <v>33</v>
      </c>
      <c r="D297" s="7">
        <v>219.1</v>
      </c>
      <c r="E297" s="2">
        <v>23864</v>
      </c>
      <c r="F297" s="3">
        <v>4312965.17</v>
      </c>
      <c r="G297" s="12">
        <f>IF(OR(A297="CP-Acier",A297="CP-Fonte acquis",A297="CP-Aluminium"),F297/SUMIF('Table d''actualisation'!A:A,'Dist+Alim'!B297,'Table d''actualisation'!C:C),F297/SUMIF('Table d''actualisation'!A:A,'Dist+Alim'!B297,'Table d''actualisation'!B:B))</f>
        <v>12434033.366354516</v>
      </c>
      <c r="H297" s="13">
        <f t="shared" si="22"/>
        <v>521.037268117437</v>
      </c>
      <c r="I297" t="str">
        <f t="shared" si="23"/>
        <v>Acier</v>
      </c>
      <c r="J297" s="14">
        <f t="shared" si="24"/>
        <v>-0.3774718797649522</v>
      </c>
    </row>
    <row r="298" spans="1:10" ht="12.75">
      <c r="A298" s="1" t="s">
        <v>26</v>
      </c>
      <c r="B298" s="1">
        <v>1991</v>
      </c>
      <c r="C298" s="1" t="s">
        <v>36</v>
      </c>
      <c r="D298" s="7">
        <v>219.1</v>
      </c>
      <c r="E298" s="2">
        <v>728</v>
      </c>
      <c r="F298" s="3">
        <v>269357.54</v>
      </c>
      <c r="G298" s="12">
        <f>IF(OR(A298="CP-Acier",A298="CP-Fonte acquis",A298="CP-Aluminium"),F298/SUMIF('Table d''actualisation'!A:A,'Dist+Alim'!B298,'Table d''actualisation'!C:C),F298/SUMIF('Table d''actualisation'!A:A,'Dist+Alim'!B298,'Table d''actualisation'!B:B))</f>
        <v>776542.4731772575</v>
      </c>
      <c r="H298" s="13">
        <f t="shared" si="22"/>
        <v>1066.6792213973317</v>
      </c>
      <c r="I298" t="str">
        <f t="shared" si="23"/>
        <v>Acier</v>
      </c>
      <c r="J298" s="14">
        <f t="shared" si="24"/>
        <v>1.1675100887802512</v>
      </c>
    </row>
    <row r="299" spans="1:10" ht="12.75">
      <c r="A299" s="1" t="s">
        <v>26</v>
      </c>
      <c r="B299" s="1">
        <v>1992</v>
      </c>
      <c r="C299" s="1" t="s">
        <v>30</v>
      </c>
      <c r="D299" s="7">
        <v>219.1</v>
      </c>
      <c r="E299" s="2">
        <v>3367</v>
      </c>
      <c r="F299" s="3">
        <v>595997.6</v>
      </c>
      <c r="G299" s="12">
        <f>IF(OR(A299="CP-Acier",A299="CP-Fonte acquis",A299="CP-Aluminium"),F299/SUMIF('Table d''actualisation'!A:A,'Dist+Alim'!B299,'Table d''actualisation'!C:C),F299/SUMIF('Table d''actualisation'!A:A,'Dist+Alim'!B299,'Table d''actualisation'!B:B))</f>
        <v>1668019.257142857</v>
      </c>
      <c r="H299" s="13">
        <f t="shared" si="22"/>
        <v>495.40221477364327</v>
      </c>
      <c r="I299" t="str">
        <f t="shared" si="23"/>
        <v>Acier</v>
      </c>
      <c r="J299" s="14">
        <f t="shared" si="24"/>
        <v>-0.45005738192581585</v>
      </c>
    </row>
    <row r="300" spans="1:10" ht="12.75">
      <c r="A300" s="1" t="s">
        <v>26</v>
      </c>
      <c r="B300" s="1">
        <v>1992</v>
      </c>
      <c r="C300" s="1" t="s">
        <v>33</v>
      </c>
      <c r="D300" s="7">
        <v>219.1</v>
      </c>
      <c r="E300" s="2">
        <v>-286.11</v>
      </c>
      <c r="F300" s="3">
        <v>-42452.47</v>
      </c>
      <c r="G300" s="12">
        <f>IF(OR(A300="CP-Acier",A300="CP-Fonte acquis",A300="CP-Aluminium"),F300/SUMIF('Table d''actualisation'!A:A,'Dist+Alim'!B300,'Table d''actualisation'!C:C),F300/SUMIF('Table d''actualisation'!A:A,'Dist+Alim'!B300,'Table d''actualisation'!B:B))</f>
        <v>-118811.78292207792</v>
      </c>
      <c r="H300" s="13">
        <f t="shared" si="22"/>
        <v>415.26609668336624</v>
      </c>
      <c r="I300" t="str">
        <f t="shared" si="23"/>
        <v>Acier</v>
      </c>
      <c r="J300" s="14">
        <f t="shared" si="24"/>
        <v>-0.6769623270724687</v>
      </c>
    </row>
    <row r="301" spans="1:10" ht="12.75">
      <c r="A301" s="1" t="s">
        <v>26</v>
      </c>
      <c r="B301" s="1">
        <v>1993</v>
      </c>
      <c r="C301" s="1" t="s">
        <v>30</v>
      </c>
      <c r="D301" s="7">
        <v>219.1</v>
      </c>
      <c r="E301" s="2">
        <v>1315</v>
      </c>
      <c r="F301" s="3">
        <v>241562.29</v>
      </c>
      <c r="G301" s="12">
        <f>IF(OR(A301="CP-Acier",A301="CP-Fonte acquis",A301="CP-Aluminium"),F301/SUMIF('Table d''actualisation'!A:A,'Dist+Alim'!B301,'Table d''actualisation'!C:C),F301/SUMIF('Table d''actualisation'!A:A,'Dist+Alim'!B301,'Table d''actualisation'!B:B))</f>
        <v>656866.5425236593</v>
      </c>
      <c r="H301" s="13">
        <f t="shared" si="22"/>
        <v>499.51828328795386</v>
      </c>
      <c r="I301" t="str">
        <f t="shared" si="23"/>
        <v>Acier</v>
      </c>
      <c r="J301" s="14">
        <f t="shared" si="24"/>
        <v>-0.4384027582340697</v>
      </c>
    </row>
    <row r="302" spans="1:10" ht="12.75">
      <c r="A302" s="1" t="s">
        <v>26</v>
      </c>
      <c r="B302" s="1">
        <v>1993</v>
      </c>
      <c r="C302" s="1" t="s">
        <v>33</v>
      </c>
      <c r="D302" s="7">
        <v>219.1</v>
      </c>
      <c r="E302" s="2">
        <v>24363</v>
      </c>
      <c r="F302" s="3">
        <v>5327133.47</v>
      </c>
      <c r="G302" s="12">
        <f>IF(OR(A302="CP-Acier",A302="CP-Fonte acquis",A302="CP-Aluminium"),F302/SUMIF('Table d''actualisation'!A:A,'Dist+Alim'!B302,'Table d''actualisation'!C:C),F302/SUMIF('Table d''actualisation'!A:A,'Dist+Alim'!B302,'Table d''actualisation'!B:B))</f>
        <v>14485769.877413249</v>
      </c>
      <c r="H302" s="13">
        <f t="shared" si="22"/>
        <v>594.5807116288325</v>
      </c>
      <c r="I302" t="str">
        <f t="shared" si="23"/>
        <v>Acier</v>
      </c>
      <c r="J302" s="14">
        <f t="shared" si="24"/>
        <v>-0.1692340537568332</v>
      </c>
    </row>
    <row r="303" spans="1:10" ht="12.75">
      <c r="A303" s="1" t="s">
        <v>26</v>
      </c>
      <c r="B303" s="1">
        <v>1994</v>
      </c>
      <c r="C303" s="1" t="s">
        <v>33</v>
      </c>
      <c r="D303" s="7">
        <v>219.1</v>
      </c>
      <c r="E303" s="2">
        <v>-379</v>
      </c>
      <c r="F303" s="3">
        <v>-185426.87</v>
      </c>
      <c r="G303" s="12">
        <f>IF(OR(A303="CP-Acier",A303="CP-Fonte acquis",A303="CP-Aluminium"),F303/SUMIF('Table d''actualisation'!A:A,'Dist+Alim'!B303,'Table d''actualisation'!C:C),F303/SUMIF('Table d''actualisation'!A:A,'Dist+Alim'!B303,'Table d''actualisation'!B:B))</f>
        <v>-474296.622967359</v>
      </c>
      <c r="H303" s="13">
        <f t="shared" si="22"/>
        <v>1251.4422769587309</v>
      </c>
      <c r="I303" t="str">
        <f t="shared" si="23"/>
        <v>Acier</v>
      </c>
      <c r="J303" s="14">
        <f t="shared" si="24"/>
        <v>1.69066558952535</v>
      </c>
    </row>
    <row r="304" spans="1:10" ht="12.75">
      <c r="A304" s="1" t="s">
        <v>26</v>
      </c>
      <c r="B304" s="1">
        <v>1995</v>
      </c>
      <c r="C304" s="1" t="s">
        <v>30</v>
      </c>
      <c r="D304" s="7">
        <v>219.1</v>
      </c>
      <c r="E304" s="2">
        <v>1208</v>
      </c>
      <c r="F304" s="3">
        <v>296071.71</v>
      </c>
      <c r="G304" s="12">
        <f>IF(OR(A304="CP-Acier",A304="CP-Fonte acquis",A304="CP-Aluminium"),F304/SUMIF('Table d''actualisation'!A:A,'Dist+Alim'!B304,'Table d''actualisation'!C:C),F304/SUMIF('Table d''actualisation'!A:A,'Dist+Alim'!B304,'Table d''actualisation'!B:B))</f>
        <v>737612.179248555</v>
      </c>
      <c r="H304" s="13">
        <f t="shared" si="22"/>
        <v>610.606108649466</v>
      </c>
      <c r="I304" t="str">
        <f t="shared" si="23"/>
        <v>Acier</v>
      </c>
      <c r="J304" s="14">
        <f t="shared" si="24"/>
        <v>-0.12385823672731625</v>
      </c>
    </row>
    <row r="305" spans="1:10" ht="12.75">
      <c r="A305" s="1" t="s">
        <v>26</v>
      </c>
      <c r="B305" s="1">
        <v>1995</v>
      </c>
      <c r="C305" s="1" t="s">
        <v>30</v>
      </c>
      <c r="D305" s="7">
        <v>219.1</v>
      </c>
      <c r="E305" s="2">
        <v>9402</v>
      </c>
      <c r="F305" s="3">
        <v>1413808.12</v>
      </c>
      <c r="G305" s="12">
        <f>IF(OR(A305="CP-Acier",A305="CP-Fonte acquis",A305="CP-Aluminium"),F305/SUMIF('Table d''actualisation'!A:A,'Dist+Alim'!B305,'Table d''actualisation'!C:C),F305/SUMIF('Table d''actualisation'!A:A,'Dist+Alim'!B305,'Table d''actualisation'!B:B))</f>
        <v>3522261.8480924857</v>
      </c>
      <c r="H305" s="13">
        <f t="shared" si="22"/>
        <v>374.6289989462333</v>
      </c>
      <c r="I305" t="str">
        <f t="shared" si="23"/>
        <v>Acier</v>
      </c>
      <c r="J305" s="14">
        <f t="shared" si="24"/>
        <v>-0.7920260293418464</v>
      </c>
    </row>
    <row r="306" spans="1:10" ht="12.75">
      <c r="A306" s="1" t="s">
        <v>26</v>
      </c>
      <c r="B306" s="1">
        <v>1995</v>
      </c>
      <c r="C306" s="1" t="s">
        <v>31</v>
      </c>
      <c r="D306" s="7">
        <v>219.1</v>
      </c>
      <c r="E306" s="2">
        <v>2852</v>
      </c>
      <c r="F306" s="3">
        <v>636787.5</v>
      </c>
      <c r="G306" s="12">
        <f>IF(OR(A306="CP-Acier",A306="CP-Fonte acquis",A306="CP-Aluminium"),F306/SUMIF('Table d''actualisation'!A:A,'Dist+Alim'!B306,'Table d''actualisation'!C:C),F306/SUMIF('Table d''actualisation'!A:A,'Dist+Alim'!B306,'Table d''actualisation'!B:B))</f>
        <v>1586447.4710982658</v>
      </c>
      <c r="H306" s="13">
        <f t="shared" si="22"/>
        <v>556.2578790667131</v>
      </c>
      <c r="I306" t="str">
        <f t="shared" si="23"/>
        <v>Acier</v>
      </c>
      <c r="J306" s="14">
        <f t="shared" si="24"/>
        <v>-0.2777449278495367</v>
      </c>
    </row>
    <row r="307" spans="1:10" ht="12.75">
      <c r="A307" s="1" t="s">
        <v>26</v>
      </c>
      <c r="B307" s="1">
        <v>1995</v>
      </c>
      <c r="C307" s="1" t="s">
        <v>33</v>
      </c>
      <c r="D307" s="7">
        <v>219.1</v>
      </c>
      <c r="E307" s="2">
        <v>23669</v>
      </c>
      <c r="F307" s="3">
        <v>4813984.93</v>
      </c>
      <c r="G307" s="12">
        <f>IF(OR(A307="CP-Acier",A307="CP-Fonte acquis",A307="CP-Aluminium"),F307/SUMIF('Table d''actualisation'!A:A,'Dist+Alim'!B307,'Table d''actualisation'!C:C),F307/SUMIF('Table d''actualisation'!A:A,'Dist+Alim'!B307,'Table d''actualisation'!B:B))</f>
        <v>11993222.571271677</v>
      </c>
      <c r="H307" s="13">
        <f t="shared" si="22"/>
        <v>506.70592637085116</v>
      </c>
      <c r="I307" t="str">
        <f t="shared" si="23"/>
        <v>Acier</v>
      </c>
      <c r="J307" s="14">
        <f t="shared" si="24"/>
        <v>-0.4180509892898686</v>
      </c>
    </row>
    <row r="308" spans="1:10" ht="12.75">
      <c r="A308" s="1" t="s">
        <v>26</v>
      </c>
      <c r="B308" s="1">
        <v>1995</v>
      </c>
      <c r="C308" s="1" t="s">
        <v>34</v>
      </c>
      <c r="D308" s="7">
        <v>219.1</v>
      </c>
      <c r="E308" s="2">
        <v>23360</v>
      </c>
      <c r="F308" s="3">
        <v>5530342.87</v>
      </c>
      <c r="G308" s="12">
        <f>IF(OR(A308="CP-Acier",A308="CP-Fonte acquis",A308="CP-Aluminium"),F308/SUMIF('Table d''actualisation'!A:A,'Dist+Alim'!B308,'Table d''actualisation'!C:C),F308/SUMIF('Table d''actualisation'!A:A,'Dist+Alim'!B308,'Table d''actualisation'!B:B))</f>
        <v>13777906.225260116</v>
      </c>
      <c r="H308" s="13">
        <f t="shared" si="22"/>
        <v>589.8076295059981</v>
      </c>
      <c r="I308" t="str">
        <f t="shared" si="23"/>
        <v>Acier</v>
      </c>
      <c r="J308" s="14">
        <f t="shared" si="24"/>
        <v>-0.18274900760126742</v>
      </c>
    </row>
    <row r="309" spans="1:10" ht="12.75">
      <c r="A309" s="1" t="s">
        <v>26</v>
      </c>
      <c r="B309" s="1">
        <v>1996</v>
      </c>
      <c r="C309" s="1" t="s">
        <v>30</v>
      </c>
      <c r="D309" s="7">
        <v>219.1</v>
      </c>
      <c r="E309" s="2">
        <v>515</v>
      </c>
      <c r="F309" s="3">
        <v>165519.69</v>
      </c>
      <c r="G309" s="12">
        <f>IF(OR(A309="CP-Acier",A309="CP-Fonte acquis",A309="CP-Aluminium"),F309/SUMIF('Table d''actualisation'!A:A,'Dist+Alim'!B309,'Table d''actualisation'!C:C),F309/SUMIF('Table d''actualisation'!A:A,'Dist+Alim'!B309,'Table d''actualisation'!B:B))</f>
        <v>408819.40624641837</v>
      </c>
      <c r="H309" s="13">
        <f t="shared" si="22"/>
        <v>793.8240897988707</v>
      </c>
      <c r="I309" t="str">
        <f t="shared" si="23"/>
        <v>Acier</v>
      </c>
      <c r="J309" s="14">
        <f t="shared" si="24"/>
        <v>0.39492239494431247</v>
      </c>
    </row>
    <row r="310" spans="1:10" ht="12.75">
      <c r="A310" s="1" t="s">
        <v>26</v>
      </c>
      <c r="B310" s="1">
        <v>1996</v>
      </c>
      <c r="C310" s="1" t="s">
        <v>36</v>
      </c>
      <c r="D310" s="7">
        <v>219.1</v>
      </c>
      <c r="E310" s="2">
        <v>24434</v>
      </c>
      <c r="F310" s="3">
        <v>7603767.08</v>
      </c>
      <c r="G310" s="12">
        <f>IF(OR(A310="CP-Acier",A310="CP-Fonte acquis",A310="CP-Aluminium"),F310/SUMIF('Table d''actualisation'!A:A,'Dist+Alim'!B310,'Table d''actualisation'!C:C),F310/SUMIF('Table d''actualisation'!A:A,'Dist+Alim'!B310,'Table d''actualisation'!B:B))</f>
        <v>18780651.068653297</v>
      </c>
      <c r="H310" s="13">
        <f t="shared" si="22"/>
        <v>768.6277755853849</v>
      </c>
      <c r="I310" t="str">
        <f t="shared" si="23"/>
        <v>Acier</v>
      </c>
      <c r="J310" s="14">
        <f t="shared" si="24"/>
        <v>0.32357918004003977</v>
      </c>
    </row>
    <row r="311" spans="1:10" ht="12.75">
      <c r="A311" s="1" t="s">
        <v>26</v>
      </c>
      <c r="B311" s="1">
        <v>1997</v>
      </c>
      <c r="C311" s="1" t="s">
        <v>27</v>
      </c>
      <c r="D311" s="7">
        <v>219.1</v>
      </c>
      <c r="E311" s="2">
        <v>15813.19</v>
      </c>
      <c r="F311" s="3">
        <v>2982031.35</v>
      </c>
      <c r="G311" s="12">
        <f>IF(OR(A311="CP-Acier",A311="CP-Fonte acquis",A311="CP-Aluminium"),F311/SUMIF('Table d''actualisation'!A:A,'Dist+Alim'!B311,'Table d''actualisation'!C:C),F311/SUMIF('Table d''actualisation'!A:A,'Dist+Alim'!B311,'Table d''actualisation'!B:B))</f>
        <v>7140308.399166667</v>
      </c>
      <c r="H311" s="13">
        <f t="shared" si="22"/>
        <v>451.5413018604511</v>
      </c>
      <c r="I311" t="str">
        <f t="shared" si="23"/>
        <v>Acier</v>
      </c>
      <c r="J311" s="14">
        <f t="shared" si="24"/>
        <v>-0.574249297828684</v>
      </c>
    </row>
    <row r="312" spans="1:10" ht="12.75">
      <c r="A312" s="1" t="s">
        <v>26</v>
      </c>
      <c r="B312" s="1">
        <v>1998</v>
      </c>
      <c r="C312" s="1" t="s">
        <v>30</v>
      </c>
      <c r="D312" s="7">
        <v>219.1</v>
      </c>
      <c r="E312" s="2">
        <v>1848</v>
      </c>
      <c r="F312" s="3">
        <v>279668.57</v>
      </c>
      <c r="G312" s="12">
        <f>IF(OR(A312="CP-Acier",A312="CP-Fonte acquis",A312="CP-Aluminium"),F312/SUMIF('Table d''actualisation'!A:A,'Dist+Alim'!B312,'Table d''actualisation'!C:C),F312/SUMIF('Table d''actualisation'!A:A,'Dist+Alim'!B312,'Table d''actualisation'!B:B))</f>
        <v>658672.9708743169</v>
      </c>
      <c r="H312" s="13">
        <f t="shared" si="22"/>
        <v>356.4247677891325</v>
      </c>
      <c r="I312" t="str">
        <f t="shared" si="23"/>
        <v>Acier</v>
      </c>
      <c r="J312" s="14">
        <f t="shared" si="24"/>
        <v>-0.8435712023621518</v>
      </c>
    </row>
    <row r="313" spans="1:10" ht="12.75">
      <c r="A313" s="1" t="s">
        <v>26</v>
      </c>
      <c r="B313" s="1">
        <v>1999</v>
      </c>
      <c r="C313" s="1" t="s">
        <v>30</v>
      </c>
      <c r="D313" s="7">
        <v>219.1</v>
      </c>
      <c r="E313" s="2">
        <v>1438</v>
      </c>
      <c r="F313" s="3">
        <v>117145.81</v>
      </c>
      <c r="G313" s="12">
        <f>IF(OR(A313="CP-Acier",A313="CP-Fonte acquis",A313="CP-Aluminium"),F313/SUMIF('Table d''actualisation'!A:A,'Dist+Alim'!B313,'Table d''actualisation'!C:C),F313/SUMIF('Table d''actualisation'!A:A,'Dist+Alim'!B313,'Table d''actualisation'!B:B))</f>
        <v>267850.6318832891</v>
      </c>
      <c r="H313" s="13">
        <f t="shared" si="22"/>
        <v>186.26608614971425</v>
      </c>
      <c r="I313" t="str">
        <f t="shared" si="23"/>
        <v>Acier</v>
      </c>
      <c r="J313" s="14">
        <f t="shared" si="24"/>
        <v>-1.3253745045900336</v>
      </c>
    </row>
    <row r="314" spans="1:10" ht="12.75">
      <c r="A314" s="1" t="s">
        <v>26</v>
      </c>
      <c r="B314" s="1">
        <v>2000</v>
      </c>
      <c r="C314" s="1" t="s">
        <v>30</v>
      </c>
      <c r="D314" s="7">
        <v>219.1</v>
      </c>
      <c r="E314" s="2">
        <v>1354.36</v>
      </c>
      <c r="F314" s="3">
        <v>295727.96904347825</v>
      </c>
      <c r="G314" s="12">
        <f>IF(OR(A314="CP-Acier",A314="CP-Fonte acquis",A314="CP-Aluminium"),F314/SUMIF('Table d''actualisation'!A:A,'Dist+Alim'!B314,'Table d''actualisation'!C:C),F314/SUMIF('Table d''actualisation'!A:A,'Dist+Alim'!B314,'Table d''actualisation'!B:B))</f>
        <v>643731.0841299956</v>
      </c>
      <c r="H314" s="13">
        <f t="shared" si="22"/>
        <v>475.302788128707</v>
      </c>
      <c r="I314" t="str">
        <f t="shared" si="23"/>
        <v>Acier</v>
      </c>
      <c r="J314" s="14">
        <f t="shared" si="24"/>
        <v>-0.5069687897782732</v>
      </c>
    </row>
    <row r="315" spans="1:10" ht="12.75">
      <c r="A315" s="1" t="s">
        <v>26</v>
      </c>
      <c r="B315" s="1">
        <v>2000</v>
      </c>
      <c r="C315" s="1" t="s">
        <v>34</v>
      </c>
      <c r="D315" s="7">
        <v>219.1</v>
      </c>
      <c r="E315" s="2">
        <v>5043</v>
      </c>
      <c r="F315" s="3">
        <v>945234.44</v>
      </c>
      <c r="G315" s="12">
        <f>IF(OR(A315="CP-Acier",A315="CP-Fonte acquis",A315="CP-Aluminium"),F315/SUMIF('Table d''actualisation'!A:A,'Dist+Alim'!B315,'Table d''actualisation'!C:C),F315/SUMIF('Table d''actualisation'!A:A,'Dist+Alim'!B315,'Table d''actualisation'!B:B))</f>
        <v>2057555.7759595958</v>
      </c>
      <c r="H315" s="13">
        <f t="shared" si="22"/>
        <v>408.0023351099734</v>
      </c>
      <c r="I315" t="str">
        <f t="shared" si="23"/>
        <v>Acier</v>
      </c>
      <c r="J315" s="14">
        <f t="shared" si="24"/>
        <v>-0.6975296250730073</v>
      </c>
    </row>
    <row r="316" spans="1:10" ht="12.75">
      <c r="A316" s="1" t="s">
        <v>26</v>
      </c>
      <c r="B316" s="1">
        <v>2002</v>
      </c>
      <c r="C316" s="1" t="s">
        <v>30</v>
      </c>
      <c r="D316" s="7">
        <v>219.1</v>
      </c>
      <c r="E316" s="2">
        <v>53</v>
      </c>
      <c r="F316" s="3">
        <v>16681.21</v>
      </c>
      <c r="G316" s="12">
        <f>IF(OR(A316="CP-Acier",A316="CP-Fonte acquis",A316="CP-Aluminium"),F316/SUMIF('Table d''actualisation'!A:A,'Dist+Alim'!B316,'Table d''actualisation'!C:C),F316/SUMIF('Table d''actualisation'!A:A,'Dist+Alim'!B316,'Table d''actualisation'!B:B))</f>
        <v>35243.14465686274</v>
      </c>
      <c r="H316" s="13">
        <f t="shared" si="22"/>
        <v>664.9649935257121</v>
      </c>
      <c r="I316" t="str">
        <f t="shared" si="23"/>
        <v>Acier</v>
      </c>
      <c r="J316" s="14">
        <f t="shared" si="24"/>
        <v>0.030058624795507683</v>
      </c>
    </row>
    <row r="317" spans="1:10" ht="12.75">
      <c r="A317" s="1" t="s">
        <v>26</v>
      </c>
      <c r="B317" s="1">
        <v>2002</v>
      </c>
      <c r="C317" s="1" t="s">
        <v>30</v>
      </c>
      <c r="D317" s="7">
        <v>219.1</v>
      </c>
      <c r="E317" s="2">
        <v>72.6</v>
      </c>
      <c r="F317" s="3">
        <v>8446.69</v>
      </c>
      <c r="G317" s="12">
        <f>IF(OR(A317="CP-Acier",A317="CP-Fonte acquis",A317="CP-Aluminium"),F317/SUMIF('Table d''actualisation'!A:A,'Dist+Alim'!B317,'Table d''actualisation'!C:C),F317/SUMIF('Table d''actualisation'!A:A,'Dist+Alim'!B317,'Table d''actualisation'!B:B))</f>
        <v>17845.702892156864</v>
      </c>
      <c r="H317" s="13">
        <f t="shared" si="22"/>
        <v>245.808579781775</v>
      </c>
      <c r="I317" t="str">
        <f t="shared" si="23"/>
        <v>Acier</v>
      </c>
      <c r="J317" s="14">
        <f t="shared" si="24"/>
        <v>-1.1567802854857654</v>
      </c>
    </row>
    <row r="318" spans="1:10" ht="12.75">
      <c r="A318" s="1" t="s">
        <v>26</v>
      </c>
      <c r="B318" s="1">
        <v>2002</v>
      </c>
      <c r="C318" s="1" t="s">
        <v>30</v>
      </c>
      <c r="D318" s="7">
        <v>219.1</v>
      </c>
      <c r="E318" s="2">
        <v>309.8</v>
      </c>
      <c r="F318" s="3">
        <v>8455.62</v>
      </c>
      <c r="G318" s="12">
        <f>IF(OR(A318="CP-Acier",A318="CP-Fonte acquis",A318="CP-Aluminium"),F318/SUMIF('Table d''actualisation'!A:A,'Dist+Alim'!B318,'Table d''actualisation'!C:C),F318/SUMIF('Table d''actualisation'!A:A,'Dist+Alim'!B318,'Table d''actualisation'!B:B))</f>
        <v>17864.569705882357</v>
      </c>
      <c r="H318" s="13">
        <f t="shared" si="22"/>
        <v>57.66484733983975</v>
      </c>
      <c r="I318" t="str">
        <f t="shared" si="23"/>
        <v>Acier</v>
      </c>
      <c r="J318" s="14">
        <f t="shared" si="24"/>
        <v>-1.6895081528542693</v>
      </c>
    </row>
    <row r="319" spans="1:10" ht="12.75">
      <c r="A319" s="1" t="s">
        <v>26</v>
      </c>
      <c r="B319" s="1">
        <v>2002</v>
      </c>
      <c r="C319" s="1" t="s">
        <v>30</v>
      </c>
      <c r="D319" s="7">
        <v>219.1</v>
      </c>
      <c r="E319" s="2">
        <v>230.1</v>
      </c>
      <c r="F319" s="3">
        <v>8897.34</v>
      </c>
      <c r="G319" s="12">
        <f>IF(OR(A319="CP-Acier",A319="CP-Fonte acquis",A319="CP-Aluminium"),F319/SUMIF('Table d''actualisation'!A:A,'Dist+Alim'!B319,'Table d''actualisation'!C:C),F319/SUMIF('Table d''actualisation'!A:A,'Dist+Alim'!B319,'Table d''actualisation'!B:B))</f>
        <v>18797.811470588236</v>
      </c>
      <c r="H319" s="13">
        <f t="shared" si="22"/>
        <v>81.69409591737609</v>
      </c>
      <c r="I319" t="str">
        <f t="shared" si="23"/>
        <v>Acier</v>
      </c>
      <c r="J319" s="14">
        <f t="shared" si="24"/>
        <v>-1.6214694774063414</v>
      </c>
    </row>
    <row r="320" spans="1:10" ht="12.75">
      <c r="A320" s="1" t="s">
        <v>26</v>
      </c>
      <c r="B320" s="1">
        <v>2002</v>
      </c>
      <c r="C320" s="1" t="s">
        <v>27</v>
      </c>
      <c r="D320" s="7">
        <v>219.1</v>
      </c>
      <c r="E320" s="2">
        <v>1499</v>
      </c>
      <c r="F320" s="3">
        <v>8894.8</v>
      </c>
      <c r="G320" s="12">
        <f>IF(OR(A320="CP-Acier",A320="CP-Fonte acquis",A320="CP-Aluminium"),F320/SUMIF('Table d''actualisation'!A:A,'Dist+Alim'!B320,'Table d''actualisation'!C:C),F320/SUMIF('Table d''actualisation'!A:A,'Dist+Alim'!B320,'Table d''actualisation'!B:B))</f>
        <v>18792.445098039214</v>
      </c>
      <c r="H320" s="13">
        <f t="shared" si="22"/>
        <v>12.536654501693938</v>
      </c>
      <c r="I320" t="str">
        <f t="shared" si="23"/>
        <v>Acier</v>
      </c>
      <c r="J320" s="14">
        <f t="shared" si="24"/>
        <v>-1.8172883643810045</v>
      </c>
    </row>
    <row r="321" spans="1:10" ht="12.75">
      <c r="A321" s="1" t="s">
        <v>26</v>
      </c>
      <c r="B321" s="1">
        <v>2002</v>
      </c>
      <c r="C321" s="1" t="s">
        <v>36</v>
      </c>
      <c r="D321" s="7">
        <v>219.1</v>
      </c>
      <c r="E321" s="2">
        <v>40.3</v>
      </c>
      <c r="F321" s="3">
        <v>136.83</v>
      </c>
      <c r="G321" s="12">
        <f>IF(OR(A321="CP-Acier",A321="CP-Fonte acquis",A321="CP-Aluminium"),F321/SUMIF('Table d''actualisation'!A:A,'Dist+Alim'!B321,'Table d''actualisation'!C:C),F321/SUMIF('Table d''actualisation'!A:A,'Dist+Alim'!B321,'Table d''actualisation'!B:B))</f>
        <v>289.0869117647059</v>
      </c>
      <c r="H321" s="13">
        <f t="shared" si="22"/>
        <v>7.173372500364912</v>
      </c>
      <c r="I321" t="str">
        <f t="shared" si="23"/>
        <v>Acier</v>
      </c>
      <c r="J321" s="14">
        <f t="shared" si="24"/>
        <v>-1.8324744656961025</v>
      </c>
    </row>
    <row r="322" spans="1:10" ht="12.75">
      <c r="A322" s="1" t="s">
        <v>26</v>
      </c>
      <c r="B322" s="1">
        <v>2003</v>
      </c>
      <c r="C322" s="1" t="s">
        <v>30</v>
      </c>
      <c r="D322" s="7">
        <v>219.1</v>
      </c>
      <c r="E322" s="2">
        <v>708.5</v>
      </c>
      <c r="F322" s="3">
        <v>34934.34</v>
      </c>
      <c r="G322" s="12">
        <f>IF(OR(A322="CP-Acier",A322="CP-Fonte acquis",A322="CP-Aluminium"),F322/SUMIF('Table d''actualisation'!A:A,'Dist+Alim'!B322,'Table d''actualisation'!C:C),F322/SUMIF('Table d''actualisation'!A:A,'Dist+Alim'!B322,'Table d''actualisation'!B:B))</f>
        <v>72737.68376811594</v>
      </c>
      <c r="H322" s="13">
        <f t="shared" si="22"/>
        <v>102.66433841653625</v>
      </c>
      <c r="I322" t="str">
        <f t="shared" si="23"/>
        <v>Acier</v>
      </c>
      <c r="J322" s="14">
        <f t="shared" si="24"/>
        <v>-1.562092359605058</v>
      </c>
    </row>
    <row r="323" spans="1:10" ht="12.75">
      <c r="A323" s="1" t="s">
        <v>26</v>
      </c>
      <c r="B323" s="1">
        <v>2004</v>
      </c>
      <c r="C323" s="1" t="s">
        <v>30</v>
      </c>
      <c r="D323" s="7">
        <v>219.1</v>
      </c>
      <c r="E323" s="2">
        <v>605.3</v>
      </c>
      <c r="F323" s="3">
        <v>217792.72</v>
      </c>
      <c r="G323" s="12">
        <f>IF(OR(A323="CP-Acier",A323="CP-Fonte acquis",A323="CP-Aluminium"),F323/SUMIF('Table d''actualisation'!A:A,'Dist+Alim'!B323,'Table d''actualisation'!C:C),F323/SUMIF('Table d''actualisation'!A:A,'Dist+Alim'!B323,'Table d''actualisation'!B:B))</f>
        <v>405480.1828077754</v>
      </c>
      <c r="H323" s="13">
        <f t="shared" si="22"/>
        <v>669.8830048038583</v>
      </c>
      <c r="I323" t="str">
        <f t="shared" si="23"/>
        <v>Acier</v>
      </c>
      <c r="J323" s="14">
        <f t="shared" si="24"/>
        <v>0.04398394468736028</v>
      </c>
    </row>
    <row r="324" spans="1:10" ht="12.75">
      <c r="A324" s="1" t="s">
        <v>26</v>
      </c>
      <c r="B324" s="1">
        <v>2008</v>
      </c>
      <c r="C324" s="1" t="s">
        <v>30</v>
      </c>
      <c r="D324" s="7">
        <v>219.1</v>
      </c>
      <c r="E324" s="2">
        <v>371.1</v>
      </c>
      <c r="F324" s="3">
        <v>226696.9094845154</v>
      </c>
      <c r="G324" s="12">
        <f>IF(OR(A324="CP-Acier",A324="CP-Fonte acquis",A324="CP-Aluminium"),F324/SUMIF('Table d''actualisation'!A:A,'Dist+Alim'!B324,'Table d''actualisation'!C:C),F324/SUMIF('Table d''actualisation'!A:A,'Dist+Alim'!B324,'Table d''actualisation'!B:B))</f>
        <v>310178.9459930989</v>
      </c>
      <c r="H324" s="13">
        <f t="shared" si="22"/>
        <v>835.8365561657205</v>
      </c>
      <c r="I324" t="str">
        <f t="shared" si="23"/>
        <v>Acier</v>
      </c>
      <c r="J324" s="14">
        <f t="shared" si="24"/>
        <v>0.5138804453668009</v>
      </c>
    </row>
    <row r="325" spans="1:10" ht="12.75">
      <c r="A325" s="1" t="s">
        <v>26</v>
      </c>
      <c r="B325" s="1">
        <v>2010</v>
      </c>
      <c r="C325" s="1" t="s">
        <v>27</v>
      </c>
      <c r="D325" s="9">
        <v>219.1</v>
      </c>
      <c r="E325" s="2">
        <v>35.3</v>
      </c>
      <c r="F325" s="3">
        <v>15565.260446660184</v>
      </c>
      <c r="G325" s="12">
        <f>IF(OR(A325="CP-Acier",A325="CP-Fonte acquis",A325="CP-Aluminium"),F325/SUMIF('Table d''actualisation'!A:A,'Dist+Alim'!B325,'Table d''actualisation'!C:C),F325/SUMIF('Table d''actualisation'!A:A,'Dist+Alim'!B325,'Table d''actualisation'!B:B))</f>
        <v>19530.210342097642</v>
      </c>
      <c r="H325" s="13">
        <f aca="true" t="shared" si="25" ref="H325:H388">G325/E325</f>
        <v>553.2637490679219</v>
      </c>
      <c r="I325" t="str">
        <f aca="true" t="shared" si="26" ref="I325:I388">IF(OR(A325="CP-Acier",A325="CP-Fonte acquis",A325="CP-Aluminium"),"Acier","Plastique")</f>
        <v>Acier</v>
      </c>
      <c r="J325" s="14">
        <f>(H325-AVERAGE($H$264:$H$325))/STDEV($H$264:$H$325)</f>
        <v>-0.28622278925994726</v>
      </c>
    </row>
    <row r="326" spans="1:10" ht="12.75">
      <c r="A326" s="1" t="s">
        <v>37</v>
      </c>
      <c r="B326" s="1">
        <v>1957</v>
      </c>
      <c r="C326" s="1" t="s">
        <v>30</v>
      </c>
      <c r="D326" s="7">
        <v>323.9</v>
      </c>
      <c r="E326" s="2">
        <v>13714</v>
      </c>
      <c r="F326" s="3">
        <v>243823.87</v>
      </c>
      <c r="G326" s="12">
        <f>IF(OR(A326="CP-Acier",A326="CP-Fonte acquis",A326="CP-Aluminium"),F326/SUMIF('Table d''actualisation'!A:A,'Dist+Alim'!B326,'Table d''actualisation'!C:C),F326/SUMIF('Table d''actualisation'!A:A,'Dist+Alim'!B326,'Table d''actualisation'!B:B))</f>
        <v>3965588.225283019</v>
      </c>
      <c r="H326" s="13">
        <f t="shared" si="25"/>
        <v>289.16349899978263</v>
      </c>
      <c r="I326" t="str">
        <f t="shared" si="26"/>
        <v>Acier</v>
      </c>
      <c r="J326" s="14">
        <f>(H326-AVERAGE($H$326:$H$339))/STDEV($H$326:$H$339)</f>
        <v>-0.9506541968866635</v>
      </c>
    </row>
    <row r="327" spans="1:10" ht="12.75">
      <c r="A327" s="1" t="s">
        <v>26</v>
      </c>
      <c r="B327" s="1">
        <v>1979</v>
      </c>
      <c r="C327" s="1" t="s">
        <v>30</v>
      </c>
      <c r="D327" s="7">
        <v>323.9</v>
      </c>
      <c r="E327" s="2">
        <v>115101.815293</v>
      </c>
      <c r="F327" s="3">
        <v>8504616.934096083</v>
      </c>
      <c r="G327" s="12">
        <f>IF(OR(A327="CP-Acier",A327="CP-Fonte acquis",A327="CP-Aluminium"),F327/SUMIF('Table d''actualisation'!A:A,'Dist+Alim'!B327,'Table d''actualisation'!C:C),F327/SUMIF('Table d''actualisation'!A:A,'Dist+Alim'!B327,'Table d''actualisation'!B:B))</f>
        <v>42375605.76410881</v>
      </c>
      <c r="H327" s="13">
        <f t="shared" si="25"/>
        <v>368.15757993250264</v>
      </c>
      <c r="I327" t="str">
        <f t="shared" si="26"/>
        <v>Acier</v>
      </c>
      <c r="J327" s="14">
        <f aca="true" t="shared" si="27" ref="J327:J339">(H327-AVERAGE($H$326:$H$339))/STDEV($H$326:$H$339)</f>
        <v>-0.7910478699308959</v>
      </c>
    </row>
    <row r="328" spans="1:10" ht="12.75">
      <c r="A328" s="1" t="s">
        <v>26</v>
      </c>
      <c r="B328" s="1">
        <v>1980</v>
      </c>
      <c r="C328" s="1" t="s">
        <v>30</v>
      </c>
      <c r="D328" s="7">
        <v>323.9</v>
      </c>
      <c r="E328" s="2">
        <v>4326.1855940000005</v>
      </c>
      <c r="F328" s="3">
        <v>900814.5857831326</v>
      </c>
      <c r="G328" s="12">
        <f>IF(OR(A328="CP-Acier",A328="CP-Fonte acquis",A328="CP-Aluminium"),F328/SUMIF('Table d''actualisation'!A:A,'Dist+Alim'!B328,'Table d''actualisation'!C:C),F328/SUMIF('Table d''actualisation'!A:A,'Dist+Alim'!B328,'Table d''actualisation'!B:B))</f>
        <v>4174742.865296023</v>
      </c>
      <c r="H328" s="13">
        <f t="shared" si="25"/>
        <v>964.9939362485942</v>
      </c>
      <c r="I328" t="str">
        <f t="shared" si="26"/>
        <v>Acier</v>
      </c>
      <c r="J328" s="14">
        <f t="shared" si="27"/>
        <v>0.41485081893932396</v>
      </c>
    </row>
    <row r="329" spans="1:10" ht="12.75">
      <c r="A329" s="1" t="s">
        <v>26</v>
      </c>
      <c r="B329" s="1">
        <v>1981</v>
      </c>
      <c r="C329" s="1" t="s">
        <v>30</v>
      </c>
      <c r="D329" s="7">
        <v>323.9</v>
      </c>
      <c r="E329" s="2">
        <v>569.952251</v>
      </c>
      <c r="F329" s="3">
        <v>219439.4</v>
      </c>
      <c r="G329" s="12">
        <f>IF(OR(A329="CP-Acier",A329="CP-Fonte acquis",A329="CP-Aluminium"),F329/SUMIF('Table d''actualisation'!A:A,'Dist+Alim'!B329,'Table d''actualisation'!C:C),F329/SUMIF('Table d''actualisation'!A:A,'Dist+Alim'!B329,'Table d''actualisation'!B:B))</f>
        <v>922715.916097561</v>
      </c>
      <c r="H329" s="13">
        <f t="shared" si="25"/>
        <v>1618.935471311194</v>
      </c>
      <c r="I329" t="str">
        <f t="shared" si="26"/>
        <v>Acier</v>
      </c>
      <c r="J329" s="14">
        <f t="shared" si="27"/>
        <v>1.736129644172489</v>
      </c>
    </row>
    <row r="330" spans="1:10" ht="12.75">
      <c r="A330" s="1" t="s">
        <v>26</v>
      </c>
      <c r="B330" s="1">
        <v>1982</v>
      </c>
      <c r="C330" s="1" t="s">
        <v>30</v>
      </c>
      <c r="D330" s="7">
        <v>323.9</v>
      </c>
      <c r="E330" s="2">
        <v>157.20999999999987</v>
      </c>
      <c r="F330" s="3">
        <v>9732.74363524971</v>
      </c>
      <c r="G330" s="12">
        <f>IF(OR(A330="CP-Acier",A330="CP-Fonte acquis",A330="CP-Aluminium"),F330/SUMIF('Table d''actualisation'!A:A,'Dist+Alim'!B330,'Table d''actualisation'!C:C),F330/SUMIF('Table d''actualisation'!A:A,'Dist+Alim'!B330,'Table d''actualisation'!B:B))</f>
        <v>37621.63683222085</v>
      </c>
      <c r="H330" s="13">
        <f t="shared" si="25"/>
        <v>239.30816635214606</v>
      </c>
      <c r="I330" t="str">
        <f t="shared" si="26"/>
        <v>Acier</v>
      </c>
      <c r="J330" s="14">
        <f t="shared" si="27"/>
        <v>-1.0513861305846388</v>
      </c>
    </row>
    <row r="331" spans="1:10" ht="12.75">
      <c r="A331" s="1" t="s">
        <v>26</v>
      </c>
      <c r="B331" s="1">
        <v>1982</v>
      </c>
      <c r="C331" s="1" t="s">
        <v>30</v>
      </c>
      <c r="D331" s="7">
        <v>323.9</v>
      </c>
      <c r="E331" s="2">
        <v>4743</v>
      </c>
      <c r="F331" s="3">
        <v>1250342.52</v>
      </c>
      <c r="G331" s="12">
        <f>IF(OR(A331="CP-Acier",A331="CP-Fonte acquis",A331="CP-Aluminium"),F331/SUMIF('Table d''actualisation'!A:A,'Dist+Alim'!B331,'Table d''actualisation'!C:C),F331/SUMIF('Table d''actualisation'!A:A,'Dist+Alim'!B331,'Table d''actualisation'!B:B))</f>
        <v>4833162.566098655</v>
      </c>
      <c r="H331" s="13">
        <f t="shared" si="25"/>
        <v>1019.0096070205892</v>
      </c>
      <c r="I331" t="str">
        <f t="shared" si="26"/>
        <v>Acier</v>
      </c>
      <c r="J331" s="14">
        <f t="shared" si="27"/>
        <v>0.5239886519032004</v>
      </c>
    </row>
    <row r="332" spans="1:10" ht="12.75">
      <c r="A332" s="1" t="s">
        <v>26</v>
      </c>
      <c r="B332" s="1">
        <v>1983</v>
      </c>
      <c r="C332" s="1" t="s">
        <v>33</v>
      </c>
      <c r="D332" s="7">
        <v>323.9</v>
      </c>
      <c r="E332" s="2">
        <v>3126</v>
      </c>
      <c r="F332" s="3">
        <v>839064.95</v>
      </c>
      <c r="G332" s="12">
        <f>IF(OR(A332="CP-Acier",A332="CP-Fonte acquis",A332="CP-Aluminium"),F332/SUMIF('Table d''actualisation'!A:A,'Dist+Alim'!B332,'Table d''actualisation'!C:C),F332/SUMIF('Table d''actualisation'!A:A,'Dist+Alim'!B332,'Table d''actualisation'!B:B))</f>
        <v>3117560.288362069</v>
      </c>
      <c r="H332" s="13">
        <f t="shared" si="25"/>
        <v>997.3001562258698</v>
      </c>
      <c r="I332" t="str">
        <f t="shared" si="26"/>
        <v>Acier</v>
      </c>
      <c r="J332" s="14">
        <f t="shared" si="27"/>
        <v>0.4801250400900157</v>
      </c>
    </row>
    <row r="333" spans="1:10" ht="12.75">
      <c r="A333" s="1" t="s">
        <v>26</v>
      </c>
      <c r="B333" s="1">
        <v>1984</v>
      </c>
      <c r="C333" s="1" t="s">
        <v>30</v>
      </c>
      <c r="D333" s="7">
        <v>323.9</v>
      </c>
      <c r="E333" s="2">
        <v>277</v>
      </c>
      <c r="F333" s="3">
        <v>124259.6</v>
      </c>
      <c r="G333" s="12">
        <f>IF(OR(A333="CP-Acier",A333="CP-Fonte acquis",A333="CP-Aluminium"),F333/SUMIF('Table d''actualisation'!A:A,'Dist+Alim'!B333,'Table d''actualisation'!C:C),F333/SUMIF('Table d''actualisation'!A:A,'Dist+Alim'!B333,'Table d''actualisation'!B:B))</f>
        <v>440789.19835390954</v>
      </c>
      <c r="H333" s="13">
        <f t="shared" si="25"/>
        <v>1591.2967449599623</v>
      </c>
      <c r="I333" t="str">
        <f t="shared" si="26"/>
        <v>Acier</v>
      </c>
      <c r="J333" s="14">
        <f t="shared" si="27"/>
        <v>1.6802860221875349</v>
      </c>
    </row>
    <row r="334" spans="1:10" ht="12.75">
      <c r="A334" s="1" t="s">
        <v>26</v>
      </c>
      <c r="B334" s="1">
        <v>1986</v>
      </c>
      <c r="C334" s="1" t="s">
        <v>30</v>
      </c>
      <c r="D334" s="7">
        <v>323.9</v>
      </c>
      <c r="E334" s="2">
        <v>2568</v>
      </c>
      <c r="F334" s="3">
        <v>554889.49</v>
      </c>
      <c r="G334" s="12">
        <f>IF(OR(A334="CP-Acier",A334="CP-Fonte acquis",A334="CP-Aluminium"),F334/SUMIF('Table d''actualisation'!A:A,'Dist+Alim'!B334,'Table d''actualisation'!C:C),F334/SUMIF('Table d''actualisation'!A:A,'Dist+Alim'!B334,'Table d''actualisation'!B:B))</f>
        <v>2009725.7999159666</v>
      </c>
      <c r="H334" s="13">
        <f t="shared" si="25"/>
        <v>782.6035046401739</v>
      </c>
      <c r="I334" t="str">
        <f t="shared" si="26"/>
        <v>Acier</v>
      </c>
      <c r="J334" s="14">
        <f t="shared" si="27"/>
        <v>0.046333753898831716</v>
      </c>
    </row>
    <row r="335" spans="1:10" ht="12.75">
      <c r="A335" s="1" t="s">
        <v>26</v>
      </c>
      <c r="B335" s="1">
        <v>1996</v>
      </c>
      <c r="C335" s="1" t="s">
        <v>36</v>
      </c>
      <c r="D335" s="7">
        <v>323.9</v>
      </c>
      <c r="E335" s="2">
        <v>47785</v>
      </c>
      <c r="F335" s="3">
        <v>14561817.72</v>
      </c>
      <c r="G335" s="12">
        <f>IF(OR(A335="CP-Acier",A335="CP-Fonte acquis",A335="CP-Aluminium"),F335/SUMIF('Table d''actualisation'!A:A,'Dist+Alim'!B335,'Table d''actualisation'!C:C),F335/SUMIF('Table d''actualisation'!A:A,'Dist+Alim'!B335,'Table d''actualisation'!B:B))</f>
        <v>35966438.036217764</v>
      </c>
      <c r="H335" s="13">
        <f t="shared" si="25"/>
        <v>752.6721363653398</v>
      </c>
      <c r="I335" t="str">
        <f t="shared" si="26"/>
        <v>Acier</v>
      </c>
      <c r="J335" s="14">
        <f t="shared" si="27"/>
        <v>-0.014142115871404275</v>
      </c>
    </row>
    <row r="336" spans="1:10" ht="12.75">
      <c r="A336" s="1" t="s">
        <v>26</v>
      </c>
      <c r="B336" s="1">
        <v>2002</v>
      </c>
      <c r="C336" s="1" t="s">
        <v>30</v>
      </c>
      <c r="D336" s="7">
        <v>323.9</v>
      </c>
      <c r="E336" s="2">
        <v>17</v>
      </c>
      <c r="F336" s="3">
        <v>1291.21</v>
      </c>
      <c r="G336" s="12">
        <f>IF(OR(A336="CP-Acier",A336="CP-Fonte acquis",A336="CP-Aluminium"),F336/SUMIF('Table d''actualisation'!A:A,'Dist+Alim'!B336,'Table d''actualisation'!C:C),F336/SUMIF('Table d''actualisation'!A:A,'Dist+Alim'!B336,'Table d''actualisation'!B:B))</f>
        <v>2727.997598039216</v>
      </c>
      <c r="H336" s="13">
        <f t="shared" si="25"/>
        <v>160.4704469434833</v>
      </c>
      <c r="I336" t="str">
        <f t="shared" si="26"/>
        <v>Acier</v>
      </c>
      <c r="J336" s="14">
        <f t="shared" si="27"/>
        <v>-1.2106765314831966</v>
      </c>
    </row>
    <row r="337" spans="1:10" ht="12.75">
      <c r="A337" s="1" t="s">
        <v>26</v>
      </c>
      <c r="B337" s="1">
        <v>2002</v>
      </c>
      <c r="C337" s="1" t="s">
        <v>30</v>
      </c>
      <c r="D337" s="7">
        <v>323.9</v>
      </c>
      <c r="E337" s="2">
        <v>71</v>
      </c>
      <c r="F337" s="3">
        <v>28295.45</v>
      </c>
      <c r="G337" s="12">
        <f>IF(OR(A337="CP-Acier",A337="CP-Fonte acquis",A337="CP-Aluminium"),F337/SUMIF('Table d''actualisation'!A:A,'Dist+Alim'!B337,'Table d''actualisation'!C:C),F337/SUMIF('Table d''actualisation'!A:A,'Dist+Alim'!B337,'Table d''actualisation'!B:B))</f>
        <v>59781.07328431373</v>
      </c>
      <c r="H337" s="13">
        <f t="shared" si="25"/>
        <v>841.9869476663906</v>
      </c>
      <c r="I337" t="str">
        <f t="shared" si="26"/>
        <v>Acier</v>
      </c>
      <c r="J337" s="14">
        <f t="shared" si="27"/>
        <v>0.1663170882384516</v>
      </c>
    </row>
    <row r="338" spans="1:10" ht="12.75">
      <c r="A338" s="1" t="s">
        <v>26</v>
      </c>
      <c r="B338" s="1">
        <v>2002</v>
      </c>
      <c r="C338" s="1" t="s">
        <v>30</v>
      </c>
      <c r="D338" s="7">
        <v>323.9</v>
      </c>
      <c r="E338" s="2">
        <v>1002.8</v>
      </c>
      <c r="F338" s="3">
        <v>15231.24</v>
      </c>
      <c r="G338" s="12">
        <f>IF(OR(A338="CP-Acier",A338="CP-Fonte acquis",A338="CP-Aluminium"),F338/SUMIF('Table d''actualisation'!A:A,'Dist+Alim'!B338,'Table d''actualisation'!C:C),F338/SUMIF('Table d''actualisation'!A:A,'Dist+Alim'!B338,'Table d''actualisation'!B:B))</f>
        <v>32179.727647058826</v>
      </c>
      <c r="H338" s="13">
        <f t="shared" si="25"/>
        <v>32.089875994274855</v>
      </c>
      <c r="I338" t="str">
        <f t="shared" si="26"/>
        <v>Acier</v>
      </c>
      <c r="J338" s="14">
        <f t="shared" si="27"/>
        <v>-1.4700675028034311</v>
      </c>
    </row>
    <row r="339" spans="1:10" ht="12.75">
      <c r="A339" s="1" t="s">
        <v>26</v>
      </c>
      <c r="B339" s="1">
        <v>2010</v>
      </c>
      <c r="C339" s="1" t="s">
        <v>30</v>
      </c>
      <c r="D339" s="9">
        <v>323.9</v>
      </c>
      <c r="E339" s="2">
        <v>737.2</v>
      </c>
      <c r="F339" s="3">
        <v>574265.7363100513</v>
      </c>
      <c r="G339" s="12">
        <f>IF(OR(A339="CP-Acier",A339="CP-Fonte acquis",A339="CP-Aluminium"),F339/SUMIF('Table d''actualisation'!A:A,'Dist+Alim'!B339,'Table d''actualisation'!C:C),F339/SUMIF('Table d''actualisation'!A:A,'Dist+Alim'!B339,'Table d''actualisation'!B:B))</f>
        <v>720548.8569130483</v>
      </c>
      <c r="H339" s="13">
        <f t="shared" si="25"/>
        <v>977.412990929257</v>
      </c>
      <c r="I339" t="str">
        <f t="shared" si="26"/>
        <v>Acier</v>
      </c>
      <c r="J339" s="14">
        <f t="shared" si="27"/>
        <v>0.4399433281303816</v>
      </c>
    </row>
    <row r="340" spans="1:10" ht="12.75">
      <c r="A340" s="1" t="s">
        <v>37</v>
      </c>
      <c r="B340" s="1">
        <v>1957</v>
      </c>
      <c r="C340" s="1" t="s">
        <v>30</v>
      </c>
      <c r="D340" s="7">
        <v>406.4</v>
      </c>
      <c r="E340" s="2">
        <v>10333</v>
      </c>
      <c r="F340" s="3">
        <v>321617.27</v>
      </c>
      <c r="G340" s="12">
        <f>IF(OR(A340="CP-Acier",A340="CP-Fonte acquis",A340="CP-Aluminium"),F340/SUMIF('Table d''actualisation'!A:A,'Dist+Alim'!B340,'Table d''actualisation'!C:C),F340/SUMIF('Table d''actualisation'!A:A,'Dist+Alim'!B340,'Table d''actualisation'!B:B))</f>
        <v>5230831.82528302</v>
      </c>
      <c r="H340" s="13">
        <f t="shared" si="25"/>
        <v>506.2258613454969</v>
      </c>
      <c r="I340" t="str">
        <f t="shared" si="26"/>
        <v>Acier</v>
      </c>
      <c r="J340" s="14">
        <f>(H340-AVERAGE($H$340:$H$350))/STDEV($H$340:$H$350)</f>
        <v>-0.975423381992703</v>
      </c>
    </row>
    <row r="341" spans="1:10" ht="12.75">
      <c r="A341" s="1" t="s">
        <v>26</v>
      </c>
      <c r="B341" s="1">
        <v>1979</v>
      </c>
      <c r="C341" s="1" t="s">
        <v>30</v>
      </c>
      <c r="D341" s="7">
        <v>406.4</v>
      </c>
      <c r="E341" s="2">
        <v>149025.519765</v>
      </c>
      <c r="F341" s="3">
        <v>12427726.971160678</v>
      </c>
      <c r="G341" s="12">
        <f>IF(OR(A341="CP-Acier",A341="CP-Fonte acquis",A341="CP-Aluminium"),F341/SUMIF('Table d''actualisation'!A:A,'Dist+Alim'!B341,'Table d''actualisation'!C:C),F341/SUMIF('Table d''actualisation'!A:A,'Dist+Alim'!B341,'Table d''actualisation'!B:B))</f>
        <v>61923125.139540486</v>
      </c>
      <c r="H341" s="13">
        <f t="shared" si="25"/>
        <v>415.52027623985305</v>
      </c>
      <c r="I341" t="str">
        <f t="shared" si="26"/>
        <v>Acier</v>
      </c>
      <c r="J341" s="14">
        <f aca="true" t="shared" si="28" ref="J341:J350">(H341-AVERAGE($H$340:$H$350))/STDEV($H$340:$H$350)</f>
        <v>-1.1687118902959093</v>
      </c>
    </row>
    <row r="342" spans="1:10" ht="12.75">
      <c r="A342" s="1" t="s">
        <v>26</v>
      </c>
      <c r="B342" s="1">
        <v>1982</v>
      </c>
      <c r="C342" s="1" t="s">
        <v>30</v>
      </c>
      <c r="D342" s="7">
        <v>406.4</v>
      </c>
      <c r="E342" s="2">
        <v>5105</v>
      </c>
      <c r="F342" s="3">
        <v>2006875.89</v>
      </c>
      <c r="G342" s="12">
        <f>IF(OR(A342="CP-Acier",A342="CP-Fonte acquis",A342="CP-Aluminium"),F342/SUMIF('Table d''actualisation'!A:A,'Dist+Alim'!B342,'Table d''actualisation'!C:C),F342/SUMIF('Table d''actualisation'!A:A,'Dist+Alim'!B342,'Table d''actualisation'!B:B))</f>
        <v>7757520.256412555</v>
      </c>
      <c r="H342" s="13">
        <f t="shared" si="25"/>
        <v>1519.5926065450647</v>
      </c>
      <c r="I342" t="str">
        <f t="shared" si="26"/>
        <v>Acier</v>
      </c>
      <c r="J342" s="14">
        <f t="shared" si="28"/>
        <v>1.1840042465879348</v>
      </c>
    </row>
    <row r="343" spans="1:10" ht="12.75">
      <c r="A343" s="1" t="s">
        <v>26</v>
      </c>
      <c r="B343" s="1">
        <v>1982</v>
      </c>
      <c r="C343" s="1" t="s">
        <v>31</v>
      </c>
      <c r="D343" s="7">
        <v>406.4</v>
      </c>
      <c r="E343" s="2">
        <v>2899</v>
      </c>
      <c r="F343" s="3">
        <v>885153.42</v>
      </c>
      <c r="G343" s="12">
        <f>IF(OR(A343="CP-Acier",A343="CP-Fonte acquis",A343="CP-Aluminium"),F343/SUMIF('Table d''actualisation'!A:A,'Dist+Alim'!B343,'Table d''actualisation'!C:C),F343/SUMIF('Table d''actualisation'!A:A,'Dist+Alim'!B343,'Table d''actualisation'!B:B))</f>
        <v>3421534.7445739913</v>
      </c>
      <c r="H343" s="13">
        <f t="shared" si="25"/>
        <v>1180.2465486629842</v>
      </c>
      <c r="I343" t="str">
        <f t="shared" si="26"/>
        <v>Acier</v>
      </c>
      <c r="J343" s="14">
        <f t="shared" si="28"/>
        <v>0.46087685316219534</v>
      </c>
    </row>
    <row r="344" spans="1:10" ht="12.75">
      <c r="A344" s="1" t="s">
        <v>26</v>
      </c>
      <c r="B344" s="1">
        <v>1983</v>
      </c>
      <c r="C344" s="1" t="s">
        <v>36</v>
      </c>
      <c r="D344" s="7">
        <v>406.4</v>
      </c>
      <c r="E344" s="2">
        <v>11538</v>
      </c>
      <c r="F344" s="3">
        <v>4704625.72</v>
      </c>
      <c r="G344" s="12">
        <f>IF(OR(A344="CP-Acier",A344="CP-Fonte acquis",A344="CP-Aluminium"),F344/SUMIF('Table d''actualisation'!A:A,'Dist+Alim'!B344,'Table d''actualisation'!C:C),F344/SUMIF('Table d''actualisation'!A:A,'Dist+Alim'!B344,'Table d''actualisation'!B:B))</f>
        <v>17480117.97689655</v>
      </c>
      <c r="H344" s="13">
        <f t="shared" si="25"/>
        <v>1515.0041581640276</v>
      </c>
      <c r="I344" t="str">
        <f t="shared" si="26"/>
        <v>Acier</v>
      </c>
      <c r="J344" s="14">
        <f t="shared" si="28"/>
        <v>1.1742265207514941</v>
      </c>
    </row>
    <row r="345" spans="1:10" ht="12.75">
      <c r="A345" s="1" t="s">
        <v>26</v>
      </c>
      <c r="B345" s="1">
        <v>1985</v>
      </c>
      <c r="C345" s="1" t="s">
        <v>30</v>
      </c>
      <c r="D345" s="7">
        <v>406.4</v>
      </c>
      <c r="E345" s="2">
        <v>7781</v>
      </c>
      <c r="F345" s="3">
        <v>2973657.16</v>
      </c>
      <c r="G345" s="12">
        <f>IF(OR(A345="CP-Acier",A345="CP-Fonte acquis",A345="CP-Aluminium"),F345/SUMIF('Table d''actualisation'!A:A,'Dist+Alim'!B345,'Table d''actualisation'!C:C),F345/SUMIF('Table d''actualisation'!A:A,'Dist+Alim'!B345,'Table d''actualisation'!B:B))</f>
        <v>10505297.016065573</v>
      </c>
      <c r="H345" s="13">
        <f t="shared" si="25"/>
        <v>1350.1217087862194</v>
      </c>
      <c r="I345" t="str">
        <f t="shared" si="26"/>
        <v>Acier</v>
      </c>
      <c r="J345" s="14">
        <f t="shared" si="28"/>
        <v>0.8228712800736799</v>
      </c>
    </row>
    <row r="346" spans="1:10" ht="12.75">
      <c r="A346" s="1" t="s">
        <v>26</v>
      </c>
      <c r="B346" s="1">
        <v>1989</v>
      </c>
      <c r="C346" s="1" t="s">
        <v>30</v>
      </c>
      <c r="D346" s="7">
        <v>406.4</v>
      </c>
      <c r="E346" s="2">
        <v>1829</v>
      </c>
      <c r="F346" s="3">
        <v>773734.62</v>
      </c>
      <c r="G346" s="12">
        <f>IF(OR(A346="CP-Acier",A346="CP-Fonte acquis",A346="CP-Aluminium"),F346/SUMIF('Table d''actualisation'!A:A,'Dist+Alim'!B346,'Table d''actualisation'!C:C),F346/SUMIF('Table d''actualisation'!A:A,'Dist+Alim'!B346,'Table d''actualisation'!B:B))</f>
        <v>2356746.4397173147</v>
      </c>
      <c r="H346" s="13">
        <f t="shared" si="25"/>
        <v>1288.5437067891278</v>
      </c>
      <c r="I346" t="str">
        <f t="shared" si="26"/>
        <v>Acier</v>
      </c>
      <c r="J346" s="14">
        <f t="shared" si="28"/>
        <v>0.6916520157202536</v>
      </c>
    </row>
    <row r="347" spans="1:10" ht="12.75">
      <c r="A347" s="1" t="s">
        <v>26</v>
      </c>
      <c r="B347" s="1">
        <v>1995</v>
      </c>
      <c r="C347" s="1" t="s">
        <v>27</v>
      </c>
      <c r="D347" s="7">
        <v>406.4</v>
      </c>
      <c r="E347" s="2">
        <v>66855</v>
      </c>
      <c r="F347" s="3">
        <v>20437604.22</v>
      </c>
      <c r="G347" s="12">
        <f>IF(OR(A347="CP-Acier",A347="CP-Fonte acquis",A347="CP-Aluminium"),F347/SUMIF('Table d''actualisation'!A:A,'Dist+Alim'!B347,'Table d''actualisation'!C:C),F347/SUMIF('Table d''actualisation'!A:A,'Dist+Alim'!B347,'Table d''actualisation'!B:B))</f>
        <v>50916805.88913295</v>
      </c>
      <c r="H347" s="13">
        <f t="shared" si="25"/>
        <v>761.6005667359651</v>
      </c>
      <c r="I347" t="str">
        <f t="shared" si="26"/>
        <v>Acier</v>
      </c>
      <c r="J347" s="14">
        <f t="shared" si="28"/>
        <v>-0.4312342253293716</v>
      </c>
    </row>
    <row r="348" spans="1:10" ht="12.75">
      <c r="A348" s="1" t="s">
        <v>26</v>
      </c>
      <c r="B348" s="1">
        <v>1996</v>
      </c>
      <c r="C348" s="1" t="s">
        <v>36</v>
      </c>
      <c r="D348" s="7">
        <v>406.4</v>
      </c>
      <c r="E348" s="2">
        <v>10836</v>
      </c>
      <c r="F348" s="3">
        <v>4886621.58</v>
      </c>
      <c r="G348" s="12">
        <f>IF(OR(A348="CP-Acier",A348="CP-Fonte acquis",A348="CP-Aluminium"),F348/SUMIF('Table d''actualisation'!A:A,'Dist+Alim'!B348,'Table d''actualisation'!C:C),F348/SUMIF('Table d''actualisation'!A:A,'Dist+Alim'!B348,'Table d''actualisation'!B:B))</f>
        <v>12069535.249169055</v>
      </c>
      <c r="H348" s="13">
        <f t="shared" si="25"/>
        <v>1113.836770872006</v>
      </c>
      <c r="I348" t="str">
        <f t="shared" si="26"/>
        <v>Acier</v>
      </c>
      <c r="J348" s="14">
        <f t="shared" si="28"/>
        <v>0.31936134591955595</v>
      </c>
    </row>
    <row r="349" spans="1:10" ht="12.75">
      <c r="A349" s="1" t="s">
        <v>26</v>
      </c>
      <c r="B349" s="1">
        <v>2001</v>
      </c>
      <c r="C349" s="1" t="s">
        <v>30</v>
      </c>
      <c r="D349" s="7">
        <v>406.4</v>
      </c>
      <c r="E349" s="2">
        <v>651</v>
      </c>
      <c r="F349" s="3">
        <v>248491.38</v>
      </c>
      <c r="G349" s="12">
        <f>IF(OR(A349="CP-Acier",A349="CP-Fonte acquis",A349="CP-Aluminium"),F349/SUMIF('Table d''actualisation'!A:A,'Dist+Alim'!B349,'Table d''actualisation'!C:C),F349/SUMIF('Table d''actualisation'!A:A,'Dist+Alim'!B349,'Table d''actualisation'!B:B))</f>
        <v>535498.9239</v>
      </c>
      <c r="H349" s="13">
        <f t="shared" si="25"/>
        <v>822.5789921658987</v>
      </c>
      <c r="I349" t="str">
        <f t="shared" si="26"/>
        <v>Acier</v>
      </c>
      <c r="J349" s="14">
        <f t="shared" si="28"/>
        <v>-0.3012926249714374</v>
      </c>
    </row>
    <row r="350" spans="1:10" ht="12.75">
      <c r="A350" s="1" t="s">
        <v>26</v>
      </c>
      <c r="B350" s="1">
        <v>2002</v>
      </c>
      <c r="C350" s="1" t="s">
        <v>30</v>
      </c>
      <c r="D350" s="7">
        <v>406.4</v>
      </c>
      <c r="E350" s="2">
        <v>650.8</v>
      </c>
      <c r="F350" s="3">
        <v>40161.59</v>
      </c>
      <c r="G350" s="12">
        <f>IF(OR(A350="CP-Acier",A350="CP-Fonte acquis",A350="CP-Aluminium"),F350/SUMIF('Table d''actualisation'!A:A,'Dist+Alim'!B350,'Table d''actualisation'!C:C),F350/SUMIF('Table d''actualisation'!A:A,'Dist+Alim'!B350,'Table d''actualisation'!B:B))</f>
        <v>84851.20240196078</v>
      </c>
      <c r="H350" s="13">
        <f t="shared" si="25"/>
        <v>130.37984388746278</v>
      </c>
      <c r="I350" t="str">
        <f t="shared" si="26"/>
        <v>Acier</v>
      </c>
      <c r="J350" s="14">
        <f t="shared" si="28"/>
        <v>-1.7763301396256903</v>
      </c>
    </row>
    <row r="351" spans="1:10" ht="12.75">
      <c r="A351" s="1" t="s">
        <v>37</v>
      </c>
      <c r="B351" s="1">
        <v>1957</v>
      </c>
      <c r="C351" s="1" t="s">
        <v>30</v>
      </c>
      <c r="D351" s="7">
        <v>508</v>
      </c>
      <c r="E351" s="2">
        <v>7986</v>
      </c>
      <c r="F351" s="3">
        <v>251450.2</v>
      </c>
      <c r="G351" s="12">
        <f>IF(OR(A351="CP-Acier",A351="CP-Fonte acquis",A351="CP-Aluminium"),F351/SUMIF('Table d''actualisation'!A:A,'Dist+Alim'!B351,'Table d''actualisation'!C:C),F351/SUMIF('Table d''actualisation'!A:A,'Dist+Alim'!B351,'Table d''actualisation'!B:B))</f>
        <v>4089624.0075471704</v>
      </c>
      <c r="H351" s="13">
        <f t="shared" si="25"/>
        <v>512.0991744987691</v>
      </c>
      <c r="I351" t="str">
        <f t="shared" si="26"/>
        <v>Acier</v>
      </c>
      <c r="J351" s="14">
        <f>(H351-AVERAGE($H$351:$H$355))/STDEV($H$351:$H$355)</f>
        <v>-0.4094374164637483</v>
      </c>
    </row>
    <row r="352" spans="1:10" ht="12.75">
      <c r="A352" s="1" t="s">
        <v>26</v>
      </c>
      <c r="B352" s="1">
        <v>1979</v>
      </c>
      <c r="C352" s="1" t="s">
        <v>30</v>
      </c>
      <c r="D352" s="7">
        <v>508</v>
      </c>
      <c r="E352" s="2">
        <v>49264.2</v>
      </c>
      <c r="F352" s="3">
        <v>4826300.489896377</v>
      </c>
      <c r="G352" s="12">
        <f>IF(OR(A352="CP-Acier",A352="CP-Fonte acquis",A352="CP-Aluminium"),F352/SUMIF('Table d''actualisation'!A:A,'Dist+Alim'!B352,'Table d''actualisation'!C:C),F352/SUMIF('Table d''actualisation'!A:A,'Dist+Alim'!B352,'Table d''actualisation'!B:B))</f>
        <v>24047809.377402756</v>
      </c>
      <c r="H352" s="13">
        <f t="shared" si="25"/>
        <v>488.13965064697607</v>
      </c>
      <c r="I352" t="str">
        <f t="shared" si="26"/>
        <v>Acier</v>
      </c>
      <c r="J352" s="14">
        <f>(H352-AVERAGE($H$351:$H$355))/STDEV($H$351:$H$355)</f>
        <v>-0.4416636470616987</v>
      </c>
    </row>
    <row r="353" spans="1:10" ht="12.75">
      <c r="A353" s="1" t="s">
        <v>26</v>
      </c>
      <c r="B353" s="1">
        <v>1982</v>
      </c>
      <c r="C353" s="1" t="s">
        <v>31</v>
      </c>
      <c r="D353" s="7">
        <v>508</v>
      </c>
      <c r="E353" s="2">
        <v>2340</v>
      </c>
      <c r="F353" s="3">
        <v>1175843.44</v>
      </c>
      <c r="G353" s="12">
        <f>IF(OR(A353="CP-Acier",A353="CP-Fonte acquis",A353="CP-Aluminium"),F353/SUMIF('Table d''actualisation'!A:A,'Dist+Alim'!B353,'Table d''actualisation'!C:C),F353/SUMIF('Table d''actualisation'!A:A,'Dist+Alim'!B353,'Table d''actualisation'!B:B))</f>
        <v>4545188.543856502</v>
      </c>
      <c r="H353" s="13">
        <f t="shared" si="25"/>
        <v>1942.3882666053426</v>
      </c>
      <c r="I353" t="str">
        <f t="shared" si="26"/>
        <v>Acier</v>
      </c>
      <c r="J353" s="14">
        <f>(H353-AVERAGE($H$351:$H$355))/STDEV($H$351:$H$355)</f>
        <v>1.5143414695056447</v>
      </c>
    </row>
    <row r="354" spans="1:10" ht="12.75">
      <c r="A354" s="1" t="s">
        <v>37</v>
      </c>
      <c r="B354" s="1">
        <v>1957</v>
      </c>
      <c r="C354" s="1" t="s">
        <v>30</v>
      </c>
      <c r="D354" s="7">
        <v>610</v>
      </c>
      <c r="E354" s="2">
        <v>1476</v>
      </c>
      <c r="F354" s="3">
        <v>102308.59</v>
      </c>
      <c r="G354" s="12">
        <f>IF(OR(A354="CP-Acier",A354="CP-Fonte acquis",A354="CP-Aluminium"),F354/SUMIF('Table d''actualisation'!A:A,'Dist+Alim'!B354,'Table d''actualisation'!C:C),F354/SUMIF('Table d''actualisation'!A:A,'Dist+Alim'!B354,'Table d''actualisation'!B:B))</f>
        <v>1663962.3505660377</v>
      </c>
      <c r="H354" s="13">
        <f t="shared" si="25"/>
        <v>1127.34576596615</v>
      </c>
      <c r="I354" t="str">
        <f t="shared" si="26"/>
        <v>Acier</v>
      </c>
      <c r="J354" s="14">
        <f>(H354-AVERAGE($H$351:$H$355))/STDEV($H$351:$H$355)</f>
        <v>0.41808647983217095</v>
      </c>
    </row>
    <row r="355" spans="1:10" ht="12.75">
      <c r="A355" s="1" t="s">
        <v>26</v>
      </c>
      <c r="B355" s="1">
        <v>1982</v>
      </c>
      <c r="C355" s="1" t="s">
        <v>30</v>
      </c>
      <c r="D355" s="7">
        <v>610</v>
      </c>
      <c r="E355" s="2">
        <v>14192.619999999999</v>
      </c>
      <c r="F355" s="3">
        <v>46128.665759358206</v>
      </c>
      <c r="G355" s="12">
        <f>IF(OR(A355="CP-Acier",A355="CP-Fonte acquis",A355="CP-Aluminium"),F355/SUMIF('Table d''actualisation'!A:A,'Dist+Alim'!B355,'Table d''actualisation'!C:C),F355/SUMIF('Table d''actualisation'!A:A,'Dist+Alim'!B355,'Table d''actualisation'!B:B))</f>
        <v>178309.01293527702</v>
      </c>
      <c r="H355" s="13">
        <f t="shared" si="25"/>
        <v>12.563502224062718</v>
      </c>
      <c r="I355" t="str">
        <f t="shared" si="26"/>
        <v>Acier</v>
      </c>
      <c r="J355" s="14">
        <f>(H355-AVERAGE($H$351:$H$355))/STDEV($H$351:$H$355)</f>
        <v>-1.0813268858123692</v>
      </c>
    </row>
    <row r="356" spans="1:10" ht="12.75">
      <c r="A356" s="1" t="s">
        <v>38</v>
      </c>
      <c r="B356" s="1">
        <v>1982</v>
      </c>
      <c r="C356" s="1" t="s">
        <v>31</v>
      </c>
      <c r="D356" s="7">
        <v>42.2</v>
      </c>
      <c r="E356" s="2">
        <v>39702.27</v>
      </c>
      <c r="F356" s="3">
        <v>1520533.7663700234</v>
      </c>
      <c r="G356" s="12">
        <f>IF(OR(A356="CP-Acier",A356="CP-Fonte acquis",A356="CP-Aluminium"),F356/SUMIF('Table d''actualisation'!A:A,'Dist+Alim'!B356,'Table d''actualisation'!C:C),F356/SUMIF('Table d''actualisation'!A:A,'Dist+Alim'!B356,'Table d''actualisation'!B:B))</f>
        <v>3738560.0861207913</v>
      </c>
      <c r="H356" s="13">
        <f t="shared" si="25"/>
        <v>94.1648950077865</v>
      </c>
      <c r="I356" t="str">
        <f t="shared" si="26"/>
        <v>Plastique</v>
      </c>
      <c r="J356" s="14">
        <f>(H356-AVERAGE($H$356:$H$371))/STDEV($H$356:$H$371)</f>
        <v>-1.165221618146494</v>
      </c>
    </row>
    <row r="357" spans="1:10" ht="12.75">
      <c r="A357" s="1" t="s">
        <v>38</v>
      </c>
      <c r="B357" s="1">
        <v>1983</v>
      </c>
      <c r="C357" s="1" t="s">
        <v>31</v>
      </c>
      <c r="D357" s="7">
        <v>42.2</v>
      </c>
      <c r="E357" s="2">
        <v>37580</v>
      </c>
      <c r="F357" s="3">
        <v>2334818.13</v>
      </c>
      <c r="G357" s="12">
        <f>IF(OR(A357="CP-Acier",A357="CP-Fonte acquis",A357="CP-Aluminium"),F357/SUMIF('Table d''actualisation'!A:A,'Dist+Alim'!B357,'Table d''actualisation'!C:C),F357/SUMIF('Table d''actualisation'!A:A,'Dist+Alim'!B357,'Table d''actualisation'!B:B))</f>
        <v>5513050.738678414</v>
      </c>
      <c r="H357" s="13">
        <f t="shared" si="25"/>
        <v>146.7017226896864</v>
      </c>
      <c r="I357" t="str">
        <f t="shared" si="26"/>
        <v>Plastique</v>
      </c>
      <c r="J357" s="14">
        <f aca="true" t="shared" si="29" ref="J357:J371">(H357-AVERAGE($H$356:$H$371))/STDEV($H$356:$H$371)</f>
        <v>-0.3211194310705173</v>
      </c>
    </row>
    <row r="358" spans="1:10" ht="12.75">
      <c r="A358" s="1" t="s">
        <v>38</v>
      </c>
      <c r="B358" s="1">
        <v>1983</v>
      </c>
      <c r="C358" s="1" t="s">
        <v>33</v>
      </c>
      <c r="D358" s="7">
        <v>42.2</v>
      </c>
      <c r="E358" s="2">
        <v>39375.277359</v>
      </c>
      <c r="F358" s="3">
        <v>2246043.6646351935</v>
      </c>
      <c r="G358" s="12">
        <f>IF(OR(A358="CP-Acier",A358="CP-Fonte acquis",A358="CP-Aluminium"),F358/SUMIF('Table d''actualisation'!A:A,'Dist+Alim'!B358,'Table d''actualisation'!C:C),F358/SUMIF('Table d''actualisation'!A:A,'Dist+Alim'!B358,'Table d''actualisation'!B:B))</f>
        <v>5303433.49887429</v>
      </c>
      <c r="H358" s="13">
        <f t="shared" si="25"/>
        <v>134.68942581713867</v>
      </c>
      <c r="I358" t="str">
        <f t="shared" si="26"/>
        <v>Plastique</v>
      </c>
      <c r="J358" s="14">
        <f t="shared" si="29"/>
        <v>-0.5141193990799441</v>
      </c>
    </row>
    <row r="359" spans="1:10" ht="12.75">
      <c r="A359" s="1" t="s">
        <v>38</v>
      </c>
      <c r="B359" s="1">
        <v>1983</v>
      </c>
      <c r="C359" s="1" t="s">
        <v>36</v>
      </c>
      <c r="D359" s="7">
        <v>42.2</v>
      </c>
      <c r="E359" s="2">
        <v>24458.501447000002</v>
      </c>
      <c r="F359" s="3">
        <v>1801119.27</v>
      </c>
      <c r="G359" s="12">
        <f>IF(OR(A359="CP-Acier",A359="CP-Fonte acquis",A359="CP-Aluminium"),F359/SUMIF('Table d''actualisation'!A:A,'Dist+Alim'!B359,'Table d''actualisation'!C:C),F359/SUMIF('Table d''actualisation'!A:A,'Dist+Alim'!B359,'Table d''actualisation'!B:B))</f>
        <v>4252863.122114538</v>
      </c>
      <c r="H359" s="13">
        <f t="shared" si="25"/>
        <v>173.88077234945152</v>
      </c>
      <c r="I359" t="str">
        <f t="shared" si="26"/>
        <v>Plastique</v>
      </c>
      <c r="J359" s="14">
        <f t="shared" si="29"/>
        <v>0.11556272643170118</v>
      </c>
    </row>
    <row r="360" spans="1:10" ht="12.75">
      <c r="A360" s="1" t="s">
        <v>38</v>
      </c>
      <c r="B360" s="1">
        <v>1984</v>
      </c>
      <c r="C360" s="1" t="s">
        <v>31</v>
      </c>
      <c r="D360" s="7">
        <v>42.2</v>
      </c>
      <c r="E360" s="2">
        <v>46367</v>
      </c>
      <c r="F360" s="3">
        <v>2813888.2</v>
      </c>
      <c r="G360" s="12">
        <f>IF(OR(A360="CP-Acier",A360="CP-Fonte acquis",A360="CP-Aluminium"),F360/SUMIF('Table d''actualisation'!A:A,'Dist+Alim'!B360,'Table d''actualisation'!C:C),F360/SUMIF('Table d''actualisation'!A:A,'Dist+Alim'!B360,'Table d''actualisation'!B:B))</f>
        <v>6473150.537339056</v>
      </c>
      <c r="H360" s="13">
        <f t="shared" si="25"/>
        <v>139.6068440343144</v>
      </c>
      <c r="I360" t="str">
        <f t="shared" si="26"/>
        <v>Plastique</v>
      </c>
      <c r="J360" s="14">
        <f t="shared" si="29"/>
        <v>-0.43511189796058486</v>
      </c>
    </row>
    <row r="361" spans="1:10" ht="12.75">
      <c r="A361" s="1" t="s">
        <v>38</v>
      </c>
      <c r="B361" s="1">
        <v>1984</v>
      </c>
      <c r="C361" s="1" t="s">
        <v>33</v>
      </c>
      <c r="D361" s="7">
        <v>42.2</v>
      </c>
      <c r="E361" s="2">
        <v>54163</v>
      </c>
      <c r="F361" s="3">
        <v>4621559.6</v>
      </c>
      <c r="G361" s="12">
        <f>IF(OR(A361="CP-Acier",A361="CP-Fonte acquis",A361="CP-Aluminium"),F361/SUMIF('Table d''actualisation'!A:A,'Dist+Alim'!B361,'Table d''actualisation'!C:C),F361/SUMIF('Table d''actualisation'!A:A,'Dist+Alim'!B361,'Table d''actualisation'!B:B))</f>
        <v>10631570.581974247</v>
      </c>
      <c r="H361" s="13">
        <f t="shared" si="25"/>
        <v>196.2884364229132</v>
      </c>
      <c r="I361" t="str">
        <f t="shared" si="26"/>
        <v>Plastique</v>
      </c>
      <c r="J361" s="14">
        <f t="shared" si="29"/>
        <v>0.4755836695726822</v>
      </c>
    </row>
    <row r="362" spans="1:10" ht="12.75">
      <c r="A362" s="1" t="s">
        <v>38</v>
      </c>
      <c r="B362" s="1">
        <v>1984</v>
      </c>
      <c r="C362" s="1" t="s">
        <v>36</v>
      </c>
      <c r="D362" s="7">
        <v>42.2</v>
      </c>
      <c r="E362" s="2">
        <v>17192</v>
      </c>
      <c r="F362" s="3">
        <v>1888075.08</v>
      </c>
      <c r="G362" s="12">
        <f>IF(OR(A362="CP-Acier",A362="CP-Fonte acquis",A362="CP-Aluminium"),F362/SUMIF('Table d''actualisation'!A:A,'Dist+Alim'!B362,'Table d''actualisation'!C:C),F362/SUMIF('Table d''actualisation'!A:A,'Dist+Alim'!B362,'Table d''actualisation'!B:B))</f>
        <v>4343383.016652361</v>
      </c>
      <c r="H362" s="13">
        <f t="shared" si="25"/>
        <v>252.63977528224527</v>
      </c>
      <c r="I362" t="str">
        <f t="shared" si="26"/>
        <v>Plastique</v>
      </c>
      <c r="J362" s="14">
        <f t="shared" si="29"/>
        <v>1.3809730978005557</v>
      </c>
    </row>
    <row r="363" spans="1:10" ht="12.75">
      <c r="A363" s="1" t="s">
        <v>38</v>
      </c>
      <c r="B363" s="1">
        <v>1984</v>
      </c>
      <c r="C363" s="1" t="s">
        <v>34</v>
      </c>
      <c r="D363" s="7">
        <v>42.2</v>
      </c>
      <c r="E363" s="2">
        <v>13617.24</v>
      </c>
      <c r="F363" s="3">
        <v>1129823.4</v>
      </c>
      <c r="G363" s="12">
        <f>IF(OR(A363="CP-Acier",A363="CP-Fonte acquis",A363="CP-Aluminium"),F363/SUMIF('Table d''actualisation'!A:A,'Dist+Alim'!B363,'Table d''actualisation'!C:C),F363/SUMIF('Table d''actualisation'!A:A,'Dist+Alim'!B363,'Table d''actualisation'!B:B))</f>
        <v>2599078.722746781</v>
      </c>
      <c r="H363" s="13">
        <f t="shared" si="25"/>
        <v>190.86677790409666</v>
      </c>
      <c r="I363" t="str">
        <f t="shared" si="26"/>
        <v>Plastique</v>
      </c>
      <c r="J363" s="14">
        <f t="shared" si="29"/>
        <v>0.38847460693529673</v>
      </c>
    </row>
    <row r="364" spans="1:10" ht="12.75">
      <c r="A364" s="1" t="s">
        <v>38</v>
      </c>
      <c r="B364" s="1">
        <v>1992</v>
      </c>
      <c r="C364" s="1" t="s">
        <v>36</v>
      </c>
      <c r="D364" s="7">
        <v>42.2</v>
      </c>
      <c r="E364" s="2">
        <v>230</v>
      </c>
      <c r="F364" s="3">
        <v>15931.47</v>
      </c>
      <c r="G364" s="12">
        <f>IF(OR(A364="CP-Acier",A364="CP-Fonte acquis",A364="CP-Aluminium"),F364/SUMIF('Table d''actualisation'!A:A,'Dist+Alim'!B364,'Table d''actualisation'!C:C),F364/SUMIF('Table d''actualisation'!A:A,'Dist+Alim'!B364,'Table d''actualisation'!B:B))</f>
        <v>28275.721589403973</v>
      </c>
      <c r="H364" s="13">
        <f t="shared" si="25"/>
        <v>122.93791995393032</v>
      </c>
      <c r="I364" t="str">
        <f t="shared" si="26"/>
        <v>Plastique</v>
      </c>
      <c r="J364" s="14">
        <f t="shared" si="29"/>
        <v>-0.7029292728056813</v>
      </c>
    </row>
    <row r="365" spans="1:10" ht="12.75">
      <c r="A365" s="1" t="s">
        <v>38</v>
      </c>
      <c r="B365" s="1">
        <v>1994</v>
      </c>
      <c r="C365" s="1" t="s">
        <v>30</v>
      </c>
      <c r="D365" s="7">
        <v>42.2</v>
      </c>
      <c r="E365" s="2">
        <v>65</v>
      </c>
      <c r="F365" s="3">
        <v>5192.75</v>
      </c>
      <c r="G365" s="12">
        <f>IF(OR(A365="CP-Acier",A365="CP-Fonte acquis",A365="CP-Aluminium"),F365/SUMIF('Table d''actualisation'!A:A,'Dist+Alim'!B365,'Table d''actualisation'!C:C),F365/SUMIF('Table d''actualisation'!A:A,'Dist+Alim'!B365,'Table d''actualisation'!B:B))</f>
        <v>8807.95569620253</v>
      </c>
      <c r="H365" s="13">
        <f t="shared" si="25"/>
        <v>135.50701071080817</v>
      </c>
      <c r="I365" t="str">
        <f t="shared" si="26"/>
        <v>Plastique</v>
      </c>
      <c r="J365" s="14">
        <f t="shared" si="29"/>
        <v>-0.5009833718906879</v>
      </c>
    </row>
    <row r="366" spans="1:10" ht="12.75">
      <c r="A366" s="1" t="s">
        <v>39</v>
      </c>
      <c r="B366" s="1">
        <v>1994</v>
      </c>
      <c r="C366" s="1" t="s">
        <v>30</v>
      </c>
      <c r="D366" s="7">
        <v>42.2</v>
      </c>
      <c r="E366" s="2">
        <v>106</v>
      </c>
      <c r="F366" s="3">
        <v>3285.49</v>
      </c>
      <c r="G366" s="12">
        <f>IF(OR(A366="CP-Acier",A366="CP-Fonte acquis",A366="CP-Aluminium"),F366/SUMIF('Table d''actualisation'!A:A,'Dist+Alim'!B366,'Table d''actualisation'!C:C),F366/SUMIF('Table d''actualisation'!A:A,'Dist+Alim'!B366,'Table d''actualisation'!B:B))</f>
        <v>5572.856455696202</v>
      </c>
      <c r="H366" s="13">
        <f t="shared" si="25"/>
        <v>52.574117506567944</v>
      </c>
      <c r="I366" t="str">
        <f t="shared" si="26"/>
        <v>Plastique</v>
      </c>
      <c r="J366" s="14">
        <f t="shared" si="29"/>
        <v>-1.8334550802720346</v>
      </c>
    </row>
    <row r="367" spans="1:10" ht="12.75">
      <c r="A367" s="1" t="s">
        <v>38</v>
      </c>
      <c r="B367" s="1">
        <v>1998</v>
      </c>
      <c r="C367" s="1" t="s">
        <v>30</v>
      </c>
      <c r="D367" s="7">
        <v>42.2</v>
      </c>
      <c r="E367" s="2">
        <v>33</v>
      </c>
      <c r="F367" s="3">
        <v>5303.07</v>
      </c>
      <c r="G367" s="12">
        <f>IF(OR(A367="CP-Acier",A367="CP-Fonte acquis",A367="CP-Aluminium"),F367/SUMIF('Table d''actualisation'!A:A,'Dist+Alim'!B367,'Table d''actualisation'!C:C),F367/SUMIF('Table d''actualisation'!A:A,'Dist+Alim'!B367,'Table d''actualisation'!B:B))</f>
        <v>8262.923023255815</v>
      </c>
      <c r="H367" s="13">
        <f t="shared" si="25"/>
        <v>250.3916067653277</v>
      </c>
      <c r="I367" t="str">
        <f t="shared" si="26"/>
        <v>Plastique</v>
      </c>
      <c r="J367" s="14">
        <f t="shared" si="29"/>
        <v>1.3448520747815116</v>
      </c>
    </row>
    <row r="368" spans="1:10" ht="12.75">
      <c r="A368" s="1" t="s">
        <v>38</v>
      </c>
      <c r="B368" s="1">
        <v>1998</v>
      </c>
      <c r="C368" s="1" t="s">
        <v>36</v>
      </c>
      <c r="D368" s="7">
        <v>42.2</v>
      </c>
      <c r="E368" s="2">
        <v>34</v>
      </c>
      <c r="F368" s="3">
        <v>3221.51</v>
      </c>
      <c r="G368" s="12">
        <f>IF(OR(A368="CP-Acier",A368="CP-Fonte acquis",A368="CP-Aluminium"),F368/SUMIF('Table d''actualisation'!A:A,'Dist+Alim'!B368,'Table d''actualisation'!C:C),F368/SUMIF('Table d''actualisation'!A:A,'Dist+Alim'!B368,'Table d''actualisation'!B:B))</f>
        <v>5019.562093023256</v>
      </c>
      <c r="H368" s="13">
        <f t="shared" si="25"/>
        <v>147.63417920656636</v>
      </c>
      <c r="I368" t="str">
        <f t="shared" si="26"/>
        <v>Plastique</v>
      </c>
      <c r="J368" s="14">
        <f t="shared" si="29"/>
        <v>-0.30613777686754007</v>
      </c>
    </row>
    <row r="369" spans="1:10" ht="12.75">
      <c r="A369" s="1" t="s">
        <v>39</v>
      </c>
      <c r="B369" s="1">
        <v>1998</v>
      </c>
      <c r="C369" s="1" t="s">
        <v>30</v>
      </c>
      <c r="D369" s="7">
        <v>42.2</v>
      </c>
      <c r="E369" s="2">
        <v>38</v>
      </c>
      <c r="F369" s="3">
        <v>2877.78</v>
      </c>
      <c r="G369" s="12">
        <f>IF(OR(A369="CP-Acier",A369="CP-Fonte acquis",A369="CP-Aluminium"),F369/SUMIF('Table d''actualisation'!A:A,'Dist+Alim'!B369,'Table d''actualisation'!C:C),F369/SUMIF('Table d''actualisation'!A:A,'Dist+Alim'!B369,'Table d''actualisation'!B:B))</f>
        <v>4483.982790697675</v>
      </c>
      <c r="H369" s="13">
        <f t="shared" si="25"/>
        <v>117.99954712362303</v>
      </c>
      <c r="I369" t="str">
        <f t="shared" si="26"/>
        <v>Plastique</v>
      </c>
      <c r="J369" s="14">
        <f t="shared" si="29"/>
        <v>-0.7822734488929463</v>
      </c>
    </row>
    <row r="370" spans="1:10" ht="12.75">
      <c r="A370" s="1" t="s">
        <v>38</v>
      </c>
      <c r="B370" s="1">
        <v>2004</v>
      </c>
      <c r="C370" s="1" t="s">
        <v>30</v>
      </c>
      <c r="D370" s="7">
        <v>42.2</v>
      </c>
      <c r="E370" s="2">
        <v>8.2</v>
      </c>
      <c r="F370" s="3">
        <v>1598.99</v>
      </c>
      <c r="G370" s="12">
        <f>IF(OR(A370="CP-Acier",A370="CP-Fonte acquis",A370="CP-Aluminium"),F370/SUMIF('Table d''actualisation'!A:A,'Dist+Alim'!B370,'Table d''actualisation'!C:C),F370/SUMIF('Table d''actualisation'!A:A,'Dist+Alim'!B370,'Table d''actualisation'!B:B))</f>
        <v>2203.2355784061697</v>
      </c>
      <c r="H370" s="13">
        <f t="shared" si="25"/>
        <v>268.687265659289</v>
      </c>
      <c r="I370" t="str">
        <f t="shared" si="26"/>
        <v>Plastique</v>
      </c>
      <c r="J370" s="14">
        <f t="shared" si="29"/>
        <v>1.6388059804093031</v>
      </c>
    </row>
    <row r="371" spans="1:10" ht="12.75">
      <c r="A371" s="1" t="s">
        <v>38</v>
      </c>
      <c r="B371" s="1">
        <v>2009</v>
      </c>
      <c r="C371" s="1" t="s">
        <v>36</v>
      </c>
      <c r="D371" s="7">
        <v>42.2</v>
      </c>
      <c r="E371" s="2">
        <v>57</v>
      </c>
      <c r="F371" s="3">
        <v>13251.89415963167</v>
      </c>
      <c r="G371" s="12">
        <f>IF(OR(A371="CP-Acier",A371="CP-Fonte acquis",A371="CP-Aluminium"),F371/SUMIF('Table d''actualisation'!A:A,'Dist+Alim'!B371,'Table d''actualisation'!C:C),F371/SUMIF('Table d''actualisation'!A:A,'Dist+Alim'!B371,'Table d''actualisation'!B:B))</f>
        <v>13819.095855180107</v>
      </c>
      <c r="H371" s="13">
        <f t="shared" si="25"/>
        <v>242.4402781610545</v>
      </c>
      <c r="I371" t="str">
        <f t="shared" si="26"/>
        <v>Plastique</v>
      </c>
      <c r="J371" s="14">
        <f t="shared" si="29"/>
        <v>1.2170991410553829</v>
      </c>
    </row>
    <row r="372" spans="1:10" ht="12.75">
      <c r="A372" s="1" t="s">
        <v>39</v>
      </c>
      <c r="B372" s="1">
        <v>1979</v>
      </c>
      <c r="C372" s="1" t="s">
        <v>30</v>
      </c>
      <c r="D372" s="7">
        <v>60.3</v>
      </c>
      <c r="E372" s="2">
        <v>46615.2</v>
      </c>
      <c r="F372" s="3">
        <v>1958308.574</v>
      </c>
      <c r="G372" s="12">
        <f>IF(OR(A372="CP-Acier",A372="CP-Fonte acquis",A372="CP-Aluminium"),F372/SUMIF('Table d''actualisation'!A:A,'Dist+Alim'!B372,'Table d''actualisation'!C:C),F372/SUMIF('Table d''actualisation'!A:A,'Dist+Alim'!B372,'Table d''actualisation'!B:B))</f>
        <v>6247936.87895238</v>
      </c>
      <c r="H372" s="13">
        <f t="shared" si="25"/>
        <v>134.0321800389654</v>
      </c>
      <c r="I372" t="str">
        <f t="shared" si="26"/>
        <v>Plastique</v>
      </c>
      <c r="J372" s="14">
        <f>(H372-AVERAGE($H$372:$H$520))/STDEV($H$372:$H$520)</f>
        <v>-0.9922984406866588</v>
      </c>
    </row>
    <row r="373" spans="1:10" ht="12.75">
      <c r="A373" s="1" t="s">
        <v>39</v>
      </c>
      <c r="B373" s="1">
        <v>1980</v>
      </c>
      <c r="C373" s="1" t="s">
        <v>30</v>
      </c>
      <c r="D373" s="7">
        <v>60.3</v>
      </c>
      <c r="E373" s="2">
        <v>11883</v>
      </c>
      <c r="F373" s="3">
        <v>875450.56</v>
      </c>
      <c r="G373" s="12">
        <f>IF(OR(A373="CP-Acier",A373="CP-Fonte acquis",A373="CP-Aluminium"),F373/SUMIF('Table d''actualisation'!A:A,'Dist+Alim'!B373,'Table d''actualisation'!C:C),F373/SUMIF('Table d''actualisation'!A:A,'Dist+Alim'!B373,'Table d''actualisation'!B:B))</f>
        <v>2509312.8350802143</v>
      </c>
      <c r="H373" s="13">
        <f t="shared" si="25"/>
        <v>211.16829378778206</v>
      </c>
      <c r="I373" t="str">
        <f t="shared" si="26"/>
        <v>Plastique</v>
      </c>
      <c r="J373" s="14">
        <f aca="true" t="shared" si="30" ref="J373:J436">(H373-AVERAGE($H$372:$H$520))/STDEV($H$372:$H$520)</f>
        <v>1.0439032962392267</v>
      </c>
    </row>
    <row r="374" spans="1:10" ht="12.75">
      <c r="A374" s="1" t="s">
        <v>38</v>
      </c>
      <c r="B374" s="1">
        <v>1981</v>
      </c>
      <c r="C374" s="1" t="s">
        <v>30</v>
      </c>
      <c r="D374" s="7">
        <v>60.3</v>
      </c>
      <c r="E374" s="2">
        <v>10249.704982000001</v>
      </c>
      <c r="F374" s="3">
        <v>797024.5</v>
      </c>
      <c r="G374" s="12">
        <f>IF(OR(A374="CP-Acier",A374="CP-Fonte acquis",A374="CP-Aluminium"),F374/SUMIF('Table d''actualisation'!A:A,'Dist+Alim'!B374,'Table d''actualisation'!C:C),F374/SUMIF('Table d''actualisation'!A:A,'Dist+Alim'!B374,'Table d''actualisation'!B:B))</f>
        <v>2104458.7783251232</v>
      </c>
      <c r="H374" s="13">
        <f t="shared" si="25"/>
        <v>205.31896108433017</v>
      </c>
      <c r="I374" t="str">
        <f t="shared" si="26"/>
        <v>Plastique</v>
      </c>
      <c r="J374" s="14">
        <f t="shared" si="30"/>
        <v>0.8894954471555822</v>
      </c>
    </row>
    <row r="375" spans="1:10" ht="12.75">
      <c r="A375" s="1" t="s">
        <v>38</v>
      </c>
      <c r="B375" s="1">
        <v>1982</v>
      </c>
      <c r="C375" s="1" t="s">
        <v>30</v>
      </c>
      <c r="D375" s="7">
        <v>60.3</v>
      </c>
      <c r="E375" s="2">
        <v>49301</v>
      </c>
      <c r="F375" s="3">
        <v>3590507.1</v>
      </c>
      <c r="G375" s="12">
        <f>IF(OR(A375="CP-Acier",A375="CP-Fonte acquis",A375="CP-Aluminium"),F375/SUMIF('Table d''actualisation'!A:A,'Dist+Alim'!B375,'Table d''actualisation'!C:C),F375/SUMIF('Table d''actualisation'!A:A,'Dist+Alim'!B375,'Table d''actualisation'!B:B))</f>
        <v>8828035.805504587</v>
      </c>
      <c r="H375" s="13">
        <f t="shared" si="25"/>
        <v>179.0640312672073</v>
      </c>
      <c r="I375" t="str">
        <f t="shared" si="26"/>
        <v>Plastique</v>
      </c>
      <c r="J375" s="14">
        <f t="shared" si="30"/>
        <v>0.19643053762981605</v>
      </c>
    </row>
    <row r="376" spans="1:10" ht="12.75">
      <c r="A376" s="1" t="s">
        <v>38</v>
      </c>
      <c r="B376" s="1">
        <v>1982</v>
      </c>
      <c r="C376" s="1" t="s">
        <v>30</v>
      </c>
      <c r="D376" s="7">
        <v>60.3</v>
      </c>
      <c r="E376" s="2">
        <v>117967.095071</v>
      </c>
      <c r="F376" s="3">
        <v>8271028.305676225</v>
      </c>
      <c r="G376" s="12">
        <f>IF(OR(A376="CP-Acier",A376="CP-Fonte acquis",A376="CP-Aluminium"),F376/SUMIF('Table d''actualisation'!A:A,'Dist+Alim'!B376,'Table d''actualisation'!C:C),F376/SUMIF('Table d''actualisation'!A:A,'Dist+Alim'!B376,'Table d''actualisation'!B:B))</f>
        <v>20336106.292855304</v>
      </c>
      <c r="H376" s="13">
        <f t="shared" si="25"/>
        <v>172.38795513796248</v>
      </c>
      <c r="I376" t="str">
        <f t="shared" si="26"/>
        <v>Plastique</v>
      </c>
      <c r="J376" s="14">
        <f t="shared" si="30"/>
        <v>0.020198716378304175</v>
      </c>
    </row>
    <row r="377" spans="1:10" ht="12.75">
      <c r="A377" s="1" t="s">
        <v>39</v>
      </c>
      <c r="B377" s="1">
        <v>1982</v>
      </c>
      <c r="C377" s="1" t="s">
        <v>30</v>
      </c>
      <c r="D377" s="7">
        <v>60.3</v>
      </c>
      <c r="E377" s="2">
        <v>33115.82</v>
      </c>
      <c r="F377" s="3">
        <v>2837546.04</v>
      </c>
      <c r="G377" s="12">
        <f>IF(OR(A377="CP-Acier",A377="CP-Fonte acquis",A377="CP-Aluminium"),F377/SUMIF('Table d''actualisation'!A:A,'Dist+Alim'!B377,'Table d''actualisation'!C:C),F377/SUMIF('Table d''actualisation'!A:A,'Dist+Alim'!B377,'Table d''actualisation'!B:B))</f>
        <v>6976718.703853211</v>
      </c>
      <c r="H377" s="13">
        <f t="shared" si="25"/>
        <v>210.67630829776257</v>
      </c>
      <c r="I377" t="str">
        <f t="shared" si="26"/>
        <v>Plastique</v>
      </c>
      <c r="J377" s="14">
        <f t="shared" si="30"/>
        <v>1.0309161017769521</v>
      </c>
    </row>
    <row r="378" spans="1:10" ht="12.75">
      <c r="A378" s="1" t="s">
        <v>38</v>
      </c>
      <c r="B378" s="1">
        <v>1983</v>
      </c>
      <c r="C378" s="1" t="s">
        <v>30</v>
      </c>
      <c r="D378" s="7">
        <v>60.3</v>
      </c>
      <c r="E378" s="2">
        <v>27723.62</v>
      </c>
      <c r="F378" s="3">
        <v>2336680.2199999997</v>
      </c>
      <c r="G378" s="12">
        <f>IF(OR(A378="CP-Acier",A378="CP-Fonte acquis",A378="CP-Aluminium"),F378/SUMIF('Table d''actualisation'!A:A,'Dist+Alim'!B378,'Table d''actualisation'!C:C),F378/SUMIF('Table d''actualisation'!A:A,'Dist+Alim'!B378,'Table d''actualisation'!B:B))</f>
        <v>5517447.567929515</v>
      </c>
      <c r="H378" s="13">
        <f t="shared" si="25"/>
        <v>199.0161302142186</v>
      </c>
      <c r="I378" t="str">
        <f t="shared" si="26"/>
        <v>Plastique</v>
      </c>
      <c r="J378" s="14">
        <f t="shared" si="30"/>
        <v>0.7231163733139454</v>
      </c>
    </row>
    <row r="379" spans="1:10" ht="12.75">
      <c r="A379" s="1" t="s">
        <v>38</v>
      </c>
      <c r="B379" s="1">
        <v>1983</v>
      </c>
      <c r="C379" s="1" t="s">
        <v>30</v>
      </c>
      <c r="D379" s="7">
        <v>60.3</v>
      </c>
      <c r="E379" s="2">
        <v>56613.602188</v>
      </c>
      <c r="F379" s="3">
        <v>4951635.8001666665</v>
      </c>
      <c r="G379" s="12">
        <f>IF(OR(A379="CP-Acier",A379="CP-Fonte acquis",A379="CP-Aluminium"),F379/SUMIF('Table d''actualisation'!A:A,'Dist+Alim'!B379,'Table d''actualisation'!C:C),F379/SUMIF('Table d''actualisation'!A:A,'Dist+Alim'!B379,'Table d''actualisation'!B:B))</f>
        <v>11691968.232992658</v>
      </c>
      <c r="H379" s="13">
        <f t="shared" si="25"/>
        <v>206.5222452047209</v>
      </c>
      <c r="I379" t="str">
        <f t="shared" si="26"/>
        <v>Plastique</v>
      </c>
      <c r="J379" s="14">
        <f t="shared" si="30"/>
        <v>0.921259158041166</v>
      </c>
    </row>
    <row r="380" spans="1:10" ht="12.75">
      <c r="A380" s="1" t="s">
        <v>38</v>
      </c>
      <c r="B380" s="1">
        <v>1983</v>
      </c>
      <c r="C380" s="1" t="s">
        <v>31</v>
      </c>
      <c r="D380" s="7">
        <v>60.3</v>
      </c>
      <c r="E380" s="2">
        <v>15546</v>
      </c>
      <c r="F380" s="3">
        <v>969363.9</v>
      </c>
      <c r="G380" s="12">
        <f>IF(OR(A380="CP-Acier",A380="CP-Fonte acquis",A380="CP-Aluminium"),F380/SUMIF('Table d''actualisation'!A:A,'Dist+Alim'!B380,'Table d''actualisation'!C:C),F380/SUMIF('Table d''actualisation'!A:A,'Dist+Alim'!B380,'Table d''actualisation'!B:B))</f>
        <v>2288894.495154185</v>
      </c>
      <c r="H380" s="13">
        <f t="shared" si="25"/>
        <v>147.2336610802898</v>
      </c>
      <c r="I380" t="str">
        <f t="shared" si="26"/>
        <v>Plastique</v>
      </c>
      <c r="J380" s="14">
        <f t="shared" si="30"/>
        <v>-0.6438121439324194</v>
      </c>
    </row>
    <row r="381" spans="1:10" ht="12.75">
      <c r="A381" s="1" t="s">
        <v>38</v>
      </c>
      <c r="B381" s="1">
        <v>1983</v>
      </c>
      <c r="C381" s="1" t="s">
        <v>33</v>
      </c>
      <c r="D381" s="7">
        <v>60.3</v>
      </c>
      <c r="E381" s="2">
        <v>15348.2</v>
      </c>
      <c r="F381" s="3">
        <v>1268706.73</v>
      </c>
      <c r="G381" s="12">
        <f>IF(OR(A381="CP-Acier",A381="CP-Fonte acquis",A381="CP-Aluminium"),F381/SUMIF('Table d''actualisation'!A:A,'Dist+Alim'!B381,'Table d''actualisation'!C:C),F381/SUMIF('Table d''actualisation'!A:A,'Dist+Alim'!B381,'Table d''actualisation'!B:B))</f>
        <v>2995712.8074008813</v>
      </c>
      <c r="H381" s="13">
        <f t="shared" si="25"/>
        <v>195.1833314265439</v>
      </c>
      <c r="I381" t="str">
        <f t="shared" si="26"/>
        <v>Plastique</v>
      </c>
      <c r="J381" s="14">
        <f t="shared" si="30"/>
        <v>0.621940008969684</v>
      </c>
    </row>
    <row r="382" spans="1:10" ht="12.75">
      <c r="A382" s="1" t="s">
        <v>38</v>
      </c>
      <c r="B382" s="1">
        <v>1983</v>
      </c>
      <c r="C382" s="1" t="s">
        <v>36</v>
      </c>
      <c r="D382" s="7">
        <v>60.3</v>
      </c>
      <c r="E382" s="2">
        <v>9555.65093</v>
      </c>
      <c r="F382" s="3">
        <v>677925.8333299799</v>
      </c>
      <c r="G382" s="12">
        <f>IF(OR(A382="CP-Acier",A382="CP-Fonte acquis",A382="CP-Aluminium"),F382/SUMIF('Table d''actualisation'!A:A,'Dist+Alim'!B382,'Table d''actualisation'!C:C),F382/SUMIF('Table d''actualisation'!A:A,'Dist+Alim'!B382,'Table d''actualisation'!B:B))</f>
        <v>1600741.1747351068</v>
      </c>
      <c r="H382" s="13">
        <f t="shared" si="25"/>
        <v>167.51775326048949</v>
      </c>
      <c r="I382" t="str">
        <f t="shared" si="26"/>
        <v>Plastique</v>
      </c>
      <c r="J382" s="14">
        <f t="shared" si="30"/>
        <v>-0.10836251182127377</v>
      </c>
    </row>
    <row r="383" spans="1:10" ht="12.75">
      <c r="A383" s="1" t="s">
        <v>39</v>
      </c>
      <c r="B383" s="1">
        <v>1983</v>
      </c>
      <c r="C383" s="1" t="s">
        <v>30</v>
      </c>
      <c r="D383" s="7">
        <v>60.3</v>
      </c>
      <c r="E383" s="2">
        <v>14425.6</v>
      </c>
      <c r="F383" s="3">
        <v>1496175.96</v>
      </c>
      <c r="G383" s="12">
        <f>IF(OR(A383="CP-Acier",A383="CP-Fonte acquis",A383="CP-Aluminium"),F383/SUMIF('Table d''actualisation'!A:A,'Dist+Alim'!B383,'Table d''actualisation'!C:C),F383/SUMIF('Table d''actualisation'!A:A,'Dist+Alim'!B383,'Table d''actualisation'!B:B))</f>
        <v>3532820.7689867844</v>
      </c>
      <c r="H383" s="13">
        <f t="shared" si="25"/>
        <v>244.8993989149002</v>
      </c>
      <c r="I383" t="str">
        <f t="shared" si="26"/>
        <v>Plastique</v>
      </c>
      <c r="J383" s="14">
        <f t="shared" si="30"/>
        <v>1.934320657320258</v>
      </c>
    </row>
    <row r="384" spans="1:10" ht="12.75">
      <c r="A384" s="1" t="s">
        <v>38</v>
      </c>
      <c r="B384" s="1">
        <v>1984</v>
      </c>
      <c r="C384" s="1" t="s">
        <v>30</v>
      </c>
      <c r="D384" s="7">
        <v>60.3</v>
      </c>
      <c r="E384" s="2">
        <v>27777.341047</v>
      </c>
      <c r="F384" s="3">
        <v>2170615.12</v>
      </c>
      <c r="G384" s="12">
        <f>IF(OR(A384="CP-Acier",A384="CP-Fonte acquis",A384="CP-Aluminium"),F384/SUMIF('Table d''actualisation'!A:A,'Dist+Alim'!B384,'Table d''actualisation'!C:C),F384/SUMIF('Table d''actualisation'!A:A,'Dist+Alim'!B384,'Table d''actualisation'!B:B))</f>
        <v>4993346.370472103</v>
      </c>
      <c r="H384" s="13">
        <f t="shared" si="25"/>
        <v>179.76329563089672</v>
      </c>
      <c r="I384" t="str">
        <f t="shared" si="26"/>
        <v>Plastique</v>
      </c>
      <c r="J384" s="14">
        <f t="shared" si="30"/>
        <v>0.21488937931519486</v>
      </c>
    </row>
    <row r="385" spans="1:10" ht="12.75">
      <c r="A385" s="1" t="s">
        <v>38</v>
      </c>
      <c r="B385" s="1">
        <v>1984</v>
      </c>
      <c r="C385" s="1" t="s">
        <v>30</v>
      </c>
      <c r="D385" s="7">
        <v>60.3</v>
      </c>
      <c r="E385" s="2">
        <v>59712.013262</v>
      </c>
      <c r="F385" s="3">
        <v>4683617.193522169</v>
      </c>
      <c r="G385" s="12">
        <f>IF(OR(A385="CP-Acier",A385="CP-Fonte acquis",A385="CP-Aluminium"),F385/SUMIF('Table d''actualisation'!A:A,'Dist+Alim'!B385,'Table d''actualisation'!C:C),F385/SUMIF('Table d''actualisation'!A:A,'Dist+Alim'!B385,'Table d''actualisation'!B:B))</f>
        <v>10774329.681235548</v>
      </c>
      <c r="H385" s="13">
        <f t="shared" si="25"/>
        <v>180.43822495082745</v>
      </c>
      <c r="I385" t="str">
        <f t="shared" si="26"/>
        <v>Plastique</v>
      </c>
      <c r="J385" s="14">
        <f t="shared" si="30"/>
        <v>0.23270583631250155</v>
      </c>
    </row>
    <row r="386" spans="1:10" ht="12.75">
      <c r="A386" s="1" t="s">
        <v>38</v>
      </c>
      <c r="B386" s="1">
        <v>1984</v>
      </c>
      <c r="C386" s="1" t="s">
        <v>31</v>
      </c>
      <c r="D386" s="7">
        <v>60.3</v>
      </c>
      <c r="E386" s="2">
        <v>30275.78</v>
      </c>
      <c r="F386" s="3">
        <v>2164108.85</v>
      </c>
      <c r="G386" s="12">
        <f>IF(OR(A386="CP-Acier",A386="CP-Fonte acquis",A386="CP-Aluminium"),F386/SUMIF('Table d''actualisation'!A:A,'Dist+Alim'!B386,'Table d''actualisation'!C:C),F386/SUMIF('Table d''actualisation'!A:A,'Dist+Alim'!B386,'Table d''actualisation'!B:B))</f>
        <v>4978379.157081545</v>
      </c>
      <c r="H386" s="13">
        <f t="shared" si="25"/>
        <v>164.43438144554972</v>
      </c>
      <c r="I386" t="str">
        <f t="shared" si="26"/>
        <v>Plastique</v>
      </c>
      <c r="J386" s="14">
        <f t="shared" si="30"/>
        <v>-0.18975586624425297</v>
      </c>
    </row>
    <row r="387" spans="1:10" ht="12.75">
      <c r="A387" s="1" t="s">
        <v>38</v>
      </c>
      <c r="B387" s="1">
        <v>1984</v>
      </c>
      <c r="C387" s="1" t="s">
        <v>33</v>
      </c>
      <c r="D387" s="7">
        <v>60.3</v>
      </c>
      <c r="E387" s="2">
        <v>38225.55</v>
      </c>
      <c r="F387" s="3">
        <v>3516903.361055816</v>
      </c>
      <c r="G387" s="12">
        <f>IF(OR(A387="CP-Acier",A387="CP-Fonte acquis",A387="CP-Aluminium"),F387/SUMIF('Table d''actualisation'!A:A,'Dist+Alim'!B387,'Table d''actualisation'!C:C),F387/SUMIF('Table d''actualisation'!A:A,'Dist+Alim'!B387,'Table d''actualisation'!B:B))</f>
        <v>8090387.131012521</v>
      </c>
      <c r="H387" s="13">
        <f t="shared" si="25"/>
        <v>211.64867820116442</v>
      </c>
      <c r="I387" t="str">
        <f t="shared" si="26"/>
        <v>Plastique</v>
      </c>
      <c r="J387" s="14">
        <f t="shared" si="30"/>
        <v>1.0565842511043697</v>
      </c>
    </row>
    <row r="388" spans="1:10" ht="12.75">
      <c r="A388" s="1" t="s">
        <v>38</v>
      </c>
      <c r="B388" s="1">
        <v>1984</v>
      </c>
      <c r="C388" s="1" t="s">
        <v>34</v>
      </c>
      <c r="D388" s="7">
        <v>60.3</v>
      </c>
      <c r="E388" s="2">
        <v>18596.6</v>
      </c>
      <c r="F388" s="3">
        <v>1366448.63</v>
      </c>
      <c r="G388" s="12">
        <f>IF(OR(A388="CP-Acier",A388="CP-Fonte acquis",A388="CP-Aluminium"),F388/SUMIF('Table d''actualisation'!A:A,'Dist+Alim'!B388,'Table d''actualisation'!C:C),F388/SUMIF('Table d''actualisation'!A:A,'Dist+Alim'!B388,'Table d''actualisation'!B:B))</f>
        <v>3143418.3076394848</v>
      </c>
      <c r="H388" s="13">
        <f t="shared" si="25"/>
        <v>169.03188258281003</v>
      </c>
      <c r="I388" t="str">
        <f t="shared" si="26"/>
        <v>Plastique</v>
      </c>
      <c r="J388" s="14">
        <f t="shared" si="30"/>
        <v>-0.06839325998575722</v>
      </c>
    </row>
    <row r="389" spans="1:10" ht="12.75">
      <c r="A389" s="1" t="s">
        <v>38</v>
      </c>
      <c r="B389" s="1">
        <v>1985</v>
      </c>
      <c r="C389" s="1" t="s">
        <v>30</v>
      </c>
      <c r="D389" s="7">
        <v>60.3</v>
      </c>
      <c r="E389" s="2">
        <v>17213</v>
      </c>
      <c r="F389" s="3">
        <v>1214374.77</v>
      </c>
      <c r="G389" s="12">
        <f>IF(OR(A389="CP-Acier",A389="CP-Fonte acquis",A389="CP-Aluminium"),F389/SUMIF('Table d''actualisation'!A:A,'Dist+Alim'!B389,'Table d''actualisation'!C:C),F389/SUMIF('Table d''actualisation'!A:A,'Dist+Alim'!B389,'Table d''actualisation'!B:B))</f>
        <v>2746434.078987342</v>
      </c>
      <c r="H389" s="13">
        <f aca="true" t="shared" si="31" ref="H389:H452">G389/E389</f>
        <v>159.55580543701515</v>
      </c>
      <c r="I389" t="str">
        <f aca="true" t="shared" si="32" ref="I389:I452">IF(OR(A389="CP-Acier",A389="CP-Fonte acquis",A389="CP-Aluminium"),"Acier","Plastique")</f>
        <v>Plastique</v>
      </c>
      <c r="J389" s="14">
        <f t="shared" si="30"/>
        <v>-0.318538150696008</v>
      </c>
    </row>
    <row r="390" spans="1:10" ht="12.75">
      <c r="A390" s="1" t="s">
        <v>38</v>
      </c>
      <c r="B390" s="1">
        <v>1985</v>
      </c>
      <c r="C390" s="1" t="s">
        <v>30</v>
      </c>
      <c r="D390" s="7">
        <v>60.3</v>
      </c>
      <c r="E390" s="2">
        <v>25330.16</v>
      </c>
      <c r="F390" s="3">
        <v>2716978.7699999996</v>
      </c>
      <c r="G390" s="12">
        <f>IF(OR(A390="CP-Acier",A390="CP-Fonte acquis",A390="CP-Aluminium"),F390/SUMIF('Table d''actualisation'!A:A,'Dist+Alim'!B390,'Table d''actualisation'!C:C),F390/SUMIF('Table d''actualisation'!A:A,'Dist+Alim'!B390,'Table d''actualisation'!B:B))</f>
        <v>6144728.357468353</v>
      </c>
      <c r="H390" s="13">
        <f t="shared" si="31"/>
        <v>242.5854537621694</v>
      </c>
      <c r="I390" t="str">
        <f t="shared" si="32"/>
        <v>Plastique</v>
      </c>
      <c r="J390" s="14">
        <f t="shared" si="30"/>
        <v>1.873238254925907</v>
      </c>
    </row>
    <row r="391" spans="1:10" ht="12.75">
      <c r="A391" s="1" t="s">
        <v>39</v>
      </c>
      <c r="B391" s="1">
        <v>1985</v>
      </c>
      <c r="C391" s="1" t="s">
        <v>30</v>
      </c>
      <c r="D391" s="7">
        <v>60.3</v>
      </c>
      <c r="E391" s="2">
        <v>30325</v>
      </c>
      <c r="F391" s="3">
        <v>2713063.95</v>
      </c>
      <c r="G391" s="12">
        <f>IF(OR(A391="CP-Acier",A391="CP-Fonte acquis",A391="CP-Aluminium"),F391/SUMIF('Table d''actualisation'!A:A,'Dist+Alim'!B391,'Table d''actualisation'!C:C),F391/SUMIF('Table d''actualisation'!A:A,'Dist+Alim'!B391,'Table d''actualisation'!B:B))</f>
        <v>6135874.587341772</v>
      </c>
      <c r="H391" s="13">
        <f t="shared" si="31"/>
        <v>202.3371669362497</v>
      </c>
      <c r="I391" t="str">
        <f t="shared" si="32"/>
        <v>Plastique</v>
      </c>
      <c r="J391" s="14">
        <f t="shared" si="30"/>
        <v>0.810783490739836</v>
      </c>
    </row>
    <row r="392" spans="1:10" ht="12.75">
      <c r="A392" s="1" t="s">
        <v>38</v>
      </c>
      <c r="B392" s="1">
        <v>1986</v>
      </c>
      <c r="C392" s="1" t="s">
        <v>36</v>
      </c>
      <c r="D392" s="7">
        <v>60.3</v>
      </c>
      <c r="E392" s="2">
        <v>15801</v>
      </c>
      <c r="F392" s="3">
        <v>1603041.1</v>
      </c>
      <c r="G392" s="12">
        <f>IF(OR(A392="CP-Acier",A392="CP-Fonte acquis",A392="CP-Aluminium"),F392/SUMIF('Table d''actualisation'!A:A,'Dist+Alim'!B392,'Table d''actualisation'!C:C),F392/SUMIF('Table d''actualisation'!A:A,'Dist+Alim'!B392,'Table d''actualisation'!B:B))</f>
        <v>3565269.8323651454</v>
      </c>
      <c r="H392" s="13">
        <f t="shared" si="31"/>
        <v>225.63570864914533</v>
      </c>
      <c r="I392" t="str">
        <f t="shared" si="32"/>
        <v>Plastique</v>
      </c>
      <c r="J392" s="14">
        <f t="shared" si="30"/>
        <v>1.4258071002792272</v>
      </c>
    </row>
    <row r="393" spans="1:10" ht="12.75">
      <c r="A393" s="1" t="s">
        <v>39</v>
      </c>
      <c r="B393" s="1">
        <v>1986</v>
      </c>
      <c r="C393" s="1" t="s">
        <v>30</v>
      </c>
      <c r="D393" s="7">
        <v>60.3</v>
      </c>
      <c r="E393" s="2">
        <v>33846</v>
      </c>
      <c r="F393" s="3">
        <v>3514770.11</v>
      </c>
      <c r="G393" s="12">
        <f>IF(OR(A393="CP-Acier",A393="CP-Fonte acquis",A393="CP-Aluminium"),F393/SUMIF('Table d''actualisation'!A:A,'Dist+Alim'!B393,'Table d''actualisation'!C:C),F393/SUMIF('Table d''actualisation'!A:A,'Dist+Alim'!B393,'Table d''actualisation'!B:B))</f>
        <v>7817082.070373444</v>
      </c>
      <c r="H393" s="13">
        <f t="shared" si="31"/>
        <v>230.96029280781906</v>
      </c>
      <c r="I393" t="str">
        <f t="shared" si="32"/>
        <v>Plastique</v>
      </c>
      <c r="J393" s="14">
        <f t="shared" si="30"/>
        <v>1.566362891663854</v>
      </c>
    </row>
    <row r="394" spans="1:10" ht="12.75">
      <c r="A394" s="1" t="s">
        <v>38</v>
      </c>
      <c r="B394" s="1">
        <v>1987</v>
      </c>
      <c r="C394" s="1" t="s">
        <v>30</v>
      </c>
      <c r="D394" s="7">
        <v>60.3</v>
      </c>
      <c r="E394" s="2">
        <v>5133.492</v>
      </c>
      <c r="F394" s="3">
        <v>255153.03</v>
      </c>
      <c r="G394" s="12">
        <f>IF(OR(A394="CP-Acier",A394="CP-Fonte acquis",A394="CP-Aluminium"),F394/SUMIF('Table d''actualisation'!A:A,'Dist+Alim'!B394,'Table d''actualisation'!C:C),F394/SUMIF('Table d''actualisation'!A:A,'Dist+Alim'!B394,'Table d''actualisation'!B:B))</f>
        <v>553692.4051821862</v>
      </c>
      <c r="H394" s="13">
        <f t="shared" si="31"/>
        <v>107.85882303550608</v>
      </c>
      <c r="I394" t="str">
        <f t="shared" si="32"/>
        <v>Plastique</v>
      </c>
      <c r="J394" s="14">
        <f t="shared" si="30"/>
        <v>-1.6832100306219604</v>
      </c>
    </row>
    <row r="395" spans="1:10" ht="12.75">
      <c r="A395" s="1" t="s">
        <v>38</v>
      </c>
      <c r="B395" s="1">
        <v>1987</v>
      </c>
      <c r="C395" s="1" t="s">
        <v>30</v>
      </c>
      <c r="D395" s="7">
        <v>60.3</v>
      </c>
      <c r="E395" s="2">
        <v>17186.661736000002</v>
      </c>
      <c r="F395" s="3">
        <v>897239.0867723343</v>
      </c>
      <c r="G395" s="12">
        <f>IF(OR(A395="CP-Acier",A395="CP-Fonte acquis",A395="CP-Aluminium"),F395/SUMIF('Table d''actualisation'!A:A,'Dist+Alim'!B395,'Table d''actualisation'!C:C),F395/SUMIF('Table d''actualisation'!A:A,'Dist+Alim'!B395,'Table d''actualisation'!B:B))</f>
        <v>1947045.1437650654</v>
      </c>
      <c r="H395" s="13">
        <f t="shared" si="31"/>
        <v>113.28815180476217</v>
      </c>
      <c r="I395" t="str">
        <f t="shared" si="32"/>
        <v>Plastique</v>
      </c>
      <c r="J395" s="14">
        <f t="shared" si="30"/>
        <v>-1.5398892417849608</v>
      </c>
    </row>
    <row r="396" spans="1:10" ht="12.75">
      <c r="A396" s="1" t="s">
        <v>39</v>
      </c>
      <c r="B396" s="1">
        <v>1987</v>
      </c>
      <c r="C396" s="1" t="s">
        <v>30</v>
      </c>
      <c r="D396" s="7">
        <v>60.3</v>
      </c>
      <c r="E396" s="2">
        <v>41005</v>
      </c>
      <c r="F396" s="3">
        <v>2942001.33</v>
      </c>
      <c r="G396" s="12">
        <f>IF(OR(A396="CP-Acier",A396="CP-Fonte acquis",A396="CP-Aluminium"),F396/SUMIF('Table d''actualisation'!A:A,'Dist+Alim'!B396,'Table d''actualisation'!C:C),F396/SUMIF('Table d''actualisation'!A:A,'Dist+Alim'!B396,'Table d''actualisation'!B:B))</f>
        <v>6384261.995465587</v>
      </c>
      <c r="H396" s="13">
        <f t="shared" si="31"/>
        <v>155.69472004549658</v>
      </c>
      <c r="I396" t="str">
        <f t="shared" si="32"/>
        <v>Plastique</v>
      </c>
      <c r="J396" s="14">
        <f t="shared" si="30"/>
        <v>-0.4204612110958442</v>
      </c>
    </row>
    <row r="397" spans="1:10" ht="12.75">
      <c r="A397" s="1" t="s">
        <v>38</v>
      </c>
      <c r="B397" s="1">
        <v>1988</v>
      </c>
      <c r="C397" s="1" t="s">
        <v>30</v>
      </c>
      <c r="D397" s="7">
        <v>60.3</v>
      </c>
      <c r="E397" s="2">
        <v>2232.72</v>
      </c>
      <c r="F397" s="3">
        <v>134929.96</v>
      </c>
      <c r="G397" s="12">
        <f>IF(OR(A397="CP-Acier",A397="CP-Fonte acquis",A397="CP-Aluminium"),F397/SUMIF('Table d''actualisation'!A:A,'Dist+Alim'!B397,'Table d''actualisation'!C:C),F397/SUMIF('Table d''actualisation'!A:A,'Dist+Alim'!B397,'Table d''actualisation'!B:B))</f>
        <v>277097.5423754789</v>
      </c>
      <c r="H397" s="13">
        <f t="shared" si="31"/>
        <v>124.10760972064519</v>
      </c>
      <c r="I397" t="str">
        <f t="shared" si="32"/>
        <v>Plastique</v>
      </c>
      <c r="J397" s="14">
        <f t="shared" si="30"/>
        <v>-1.25428243674605</v>
      </c>
    </row>
    <row r="398" spans="1:10" ht="12.75">
      <c r="A398" s="1" t="s">
        <v>39</v>
      </c>
      <c r="B398" s="1">
        <v>1988</v>
      </c>
      <c r="C398" s="1" t="s">
        <v>30</v>
      </c>
      <c r="D398" s="7">
        <v>60.3</v>
      </c>
      <c r="E398" s="2">
        <v>47434</v>
      </c>
      <c r="F398" s="3">
        <v>3793230.77</v>
      </c>
      <c r="G398" s="12">
        <f>IF(OR(A398="CP-Acier",A398="CP-Fonte acquis",A398="CP-Aluminium"),F398/SUMIF('Table d''actualisation'!A:A,'Dist+Alim'!B398,'Table d''actualisation'!C:C),F398/SUMIF('Table d''actualisation'!A:A,'Dist+Alim'!B398,'Table d''actualisation'!B:B))</f>
        <v>7789929.857164751</v>
      </c>
      <c r="H398" s="13">
        <f t="shared" si="31"/>
        <v>164.2267120033046</v>
      </c>
      <c r="I398" t="str">
        <f t="shared" si="32"/>
        <v>Plastique</v>
      </c>
      <c r="J398" s="14">
        <f t="shared" si="30"/>
        <v>-0.19523782350726587</v>
      </c>
    </row>
    <row r="399" spans="1:10" ht="12.75">
      <c r="A399" s="1" t="s">
        <v>38</v>
      </c>
      <c r="B399" s="1">
        <v>1989</v>
      </c>
      <c r="C399" s="1" t="s">
        <v>30</v>
      </c>
      <c r="D399" s="7">
        <v>60.3</v>
      </c>
      <c r="E399" s="2">
        <v>2235</v>
      </c>
      <c r="F399" s="3">
        <v>142726.69</v>
      </c>
      <c r="G399" s="12">
        <f>IF(OR(A399="CP-Acier",A399="CP-Fonte acquis",A399="CP-Aluminium"),F399/SUMIF('Table d''actualisation'!A:A,'Dist+Alim'!B399,'Table d''actualisation'!C:C),F399/SUMIF('Table d''actualisation'!A:A,'Dist+Alim'!B399,'Table d''actualisation'!B:B))</f>
        <v>273219.66371428577</v>
      </c>
      <c r="H399" s="13">
        <f t="shared" si="31"/>
        <v>122.24593454777886</v>
      </c>
      <c r="I399" t="str">
        <f t="shared" si="32"/>
        <v>Plastique</v>
      </c>
      <c r="J399" s="14">
        <f t="shared" si="30"/>
        <v>-1.3034260354620322</v>
      </c>
    </row>
    <row r="400" spans="1:10" ht="12.75">
      <c r="A400" s="1" t="s">
        <v>38</v>
      </c>
      <c r="B400" s="1">
        <v>1989</v>
      </c>
      <c r="C400" s="1" t="s">
        <v>30</v>
      </c>
      <c r="D400" s="7">
        <v>60.3</v>
      </c>
      <c r="E400" s="2">
        <v>1905</v>
      </c>
      <c r="F400" s="3">
        <v>164122.41</v>
      </c>
      <c r="G400" s="12">
        <f>IF(OR(A400="CP-Acier",A400="CP-Fonte acquis",A400="CP-Aluminium"),F400/SUMIF('Table d''actualisation'!A:A,'Dist+Alim'!B400,'Table d''actualisation'!C:C),F400/SUMIF('Table d''actualisation'!A:A,'Dist+Alim'!B400,'Table d''actualisation'!B:B))</f>
        <v>314177.1848571429</v>
      </c>
      <c r="H400" s="13">
        <f t="shared" si="31"/>
        <v>164.92240674915638</v>
      </c>
      <c r="I400" t="str">
        <f t="shared" si="32"/>
        <v>Plastique</v>
      </c>
      <c r="J400" s="14">
        <f t="shared" si="30"/>
        <v>-0.1768732108630968</v>
      </c>
    </row>
    <row r="401" spans="1:10" ht="12.75">
      <c r="A401" s="1" t="s">
        <v>38</v>
      </c>
      <c r="B401" s="1">
        <v>1989</v>
      </c>
      <c r="C401" s="1" t="s">
        <v>31</v>
      </c>
      <c r="D401" s="7">
        <v>60.3</v>
      </c>
      <c r="E401" s="2">
        <v>1162</v>
      </c>
      <c r="F401" s="3">
        <v>116873.11</v>
      </c>
      <c r="G401" s="12">
        <f>IF(OR(A401="CP-Acier",A401="CP-Fonte acquis",A401="CP-Aluminium"),F401/SUMIF('Table d''actualisation'!A:A,'Dist+Alim'!B401,'Table d''actualisation'!C:C),F401/SUMIF('Table d''actualisation'!A:A,'Dist+Alim'!B401,'Table d''actualisation'!B:B))</f>
        <v>223728.52485714288</v>
      </c>
      <c r="H401" s="13">
        <f t="shared" si="31"/>
        <v>192.53745684779938</v>
      </c>
      <c r="I401" t="str">
        <f t="shared" si="32"/>
        <v>Plastique</v>
      </c>
      <c r="J401" s="14">
        <f t="shared" si="30"/>
        <v>0.5520954944991803</v>
      </c>
    </row>
    <row r="402" spans="1:10" ht="12.75">
      <c r="A402" s="1" t="s">
        <v>38</v>
      </c>
      <c r="B402" s="1">
        <v>1989</v>
      </c>
      <c r="C402" s="1" t="s">
        <v>33</v>
      </c>
      <c r="D402" s="7">
        <v>60.3</v>
      </c>
      <c r="E402" s="2">
        <v>5281</v>
      </c>
      <c r="F402" s="3">
        <v>460836.04</v>
      </c>
      <c r="G402" s="12">
        <f>IF(OR(A402="CP-Acier",A402="CP-Fonte acquis",A402="CP-Aluminium"),F402/SUMIF('Table d''actualisation'!A:A,'Dist+Alim'!B402,'Table d''actualisation'!C:C),F402/SUMIF('Table d''actualisation'!A:A,'Dist+Alim'!B402,'Table d''actualisation'!B:B))</f>
        <v>882171.848</v>
      </c>
      <c r="H402" s="13">
        <f t="shared" si="31"/>
        <v>167.0463639462223</v>
      </c>
      <c r="I402" t="str">
        <f t="shared" si="32"/>
        <v>Plastique</v>
      </c>
      <c r="J402" s="14">
        <f t="shared" si="30"/>
        <v>-0.12080601842059177</v>
      </c>
    </row>
    <row r="403" spans="1:10" ht="12.75">
      <c r="A403" s="1" t="s">
        <v>39</v>
      </c>
      <c r="B403" s="1">
        <v>1989</v>
      </c>
      <c r="C403" s="1" t="s">
        <v>30</v>
      </c>
      <c r="D403" s="7">
        <v>60.3</v>
      </c>
      <c r="E403" s="2">
        <v>15381</v>
      </c>
      <c r="F403" s="3">
        <v>1157589.23</v>
      </c>
      <c r="G403" s="12">
        <f>IF(OR(A403="CP-Acier",A403="CP-Fonte acquis",A403="CP-Aluminium"),F403/SUMIF('Table d''actualisation'!A:A,'Dist+Alim'!B403,'Table d''actualisation'!C:C),F403/SUMIF('Table d''actualisation'!A:A,'Dist+Alim'!B403,'Table d''actualisation'!B:B))</f>
        <v>2215956.526</v>
      </c>
      <c r="H403" s="13">
        <f t="shared" si="31"/>
        <v>144.07103088225733</v>
      </c>
      <c r="I403" t="str">
        <f t="shared" si="32"/>
        <v>Plastique</v>
      </c>
      <c r="J403" s="14">
        <f t="shared" si="30"/>
        <v>-0.7272977227296371</v>
      </c>
    </row>
    <row r="404" spans="1:10" ht="12.75">
      <c r="A404" s="1" t="s">
        <v>38</v>
      </c>
      <c r="B404" s="1">
        <v>1990</v>
      </c>
      <c r="C404" s="1" t="s">
        <v>30</v>
      </c>
      <c r="D404" s="7">
        <v>60.3</v>
      </c>
      <c r="E404" s="2">
        <v>2562</v>
      </c>
      <c r="F404" s="3">
        <v>258324.17</v>
      </c>
      <c r="G404" s="12">
        <f>IF(OR(A404="CP-Acier",A404="CP-Fonte acquis",A404="CP-Aluminium"),F404/SUMIF('Table d''actualisation'!A:A,'Dist+Alim'!B404,'Table d''actualisation'!C:C),F404/SUMIF('Table d''actualisation'!A:A,'Dist+Alim'!B404,'Table d''actualisation'!B:B))</f>
        <v>479106.41910034604</v>
      </c>
      <c r="H404" s="13">
        <f t="shared" si="31"/>
        <v>187.00484742402264</v>
      </c>
      <c r="I404" t="str">
        <f t="shared" si="32"/>
        <v>Plastique</v>
      </c>
      <c r="J404" s="14">
        <f t="shared" si="30"/>
        <v>0.4060483530122327</v>
      </c>
    </row>
    <row r="405" spans="1:10" ht="12.75">
      <c r="A405" s="1" t="s">
        <v>38</v>
      </c>
      <c r="B405" s="1">
        <v>1990</v>
      </c>
      <c r="C405" s="1" t="s">
        <v>30</v>
      </c>
      <c r="D405" s="7">
        <v>60.3</v>
      </c>
      <c r="E405" s="2">
        <v>2878</v>
      </c>
      <c r="F405" s="3">
        <v>249286.65</v>
      </c>
      <c r="G405" s="12">
        <f>IF(OR(A405="CP-Acier",A405="CP-Fonte acquis",A405="CP-Aluminium"),F405/SUMIF('Table d''actualisation'!A:A,'Dist+Alim'!B405,'Table d''actualisation'!C:C),F405/SUMIF('Table d''actualisation'!A:A,'Dist+Alim'!B405,'Table d''actualisation'!B:B))</f>
        <v>462344.79031141865</v>
      </c>
      <c r="H405" s="13">
        <f t="shared" si="31"/>
        <v>160.64794659882511</v>
      </c>
      <c r="I405" t="str">
        <f t="shared" si="32"/>
        <v>Plastique</v>
      </c>
      <c r="J405" s="14">
        <f t="shared" si="30"/>
        <v>-0.2897083377514867</v>
      </c>
    </row>
    <row r="406" spans="1:10" ht="12.75">
      <c r="A406" s="1" t="s">
        <v>39</v>
      </c>
      <c r="B406" s="1">
        <v>1990</v>
      </c>
      <c r="C406" s="1" t="s">
        <v>30</v>
      </c>
      <c r="D406" s="7">
        <v>60.3</v>
      </c>
      <c r="E406" s="2">
        <v>3484</v>
      </c>
      <c r="F406" s="3">
        <v>318605.84</v>
      </c>
      <c r="G406" s="12">
        <f>IF(OR(A406="CP-Acier",A406="CP-Fonte acquis",A406="CP-Aluminium"),F406/SUMIF('Table d''actualisation'!A:A,'Dist+Alim'!B406,'Table d''actualisation'!C:C),F406/SUMIF('Table d''actualisation'!A:A,'Dist+Alim'!B406,'Table d''actualisation'!B:B))</f>
        <v>590909.1011764706</v>
      </c>
      <c r="H406" s="13">
        <f t="shared" si="31"/>
        <v>169.6065158371041</v>
      </c>
      <c r="I406" t="str">
        <f t="shared" si="32"/>
        <v>Plastique</v>
      </c>
      <c r="J406" s="14">
        <f t="shared" si="30"/>
        <v>-0.0532243699078991</v>
      </c>
    </row>
    <row r="407" spans="1:10" ht="12.75">
      <c r="A407" s="1" t="s">
        <v>38</v>
      </c>
      <c r="B407" s="1">
        <v>1991</v>
      </c>
      <c r="C407" s="1" t="s">
        <v>30</v>
      </c>
      <c r="D407" s="7">
        <v>60.3</v>
      </c>
      <c r="E407" s="2">
        <v>2754</v>
      </c>
      <c r="F407" s="3">
        <v>226389.55</v>
      </c>
      <c r="G407" s="12">
        <f>IF(OR(A407="CP-Acier",A407="CP-Fonte acquis",A407="CP-Aluminium"),F407/SUMIF('Table d''actualisation'!A:A,'Dist+Alim'!B407,'Table d''actualisation'!C:C),F407/SUMIF('Table d''actualisation'!A:A,'Dist+Alim'!B407,'Table d''actualisation'!B:B))</f>
        <v>408568.34612794616</v>
      </c>
      <c r="H407" s="13">
        <f t="shared" si="31"/>
        <v>148.35451929119324</v>
      </c>
      <c r="I407" t="str">
        <f t="shared" si="32"/>
        <v>Plastique</v>
      </c>
      <c r="J407" s="14">
        <f t="shared" si="30"/>
        <v>-0.6142242722472941</v>
      </c>
    </row>
    <row r="408" spans="1:10" ht="12.75">
      <c r="A408" s="1" t="s">
        <v>38</v>
      </c>
      <c r="B408" s="1">
        <v>1991</v>
      </c>
      <c r="C408" s="1" t="s">
        <v>30</v>
      </c>
      <c r="D408" s="7">
        <v>60.3</v>
      </c>
      <c r="E408" s="2">
        <v>5706</v>
      </c>
      <c r="F408" s="3">
        <v>386460.41</v>
      </c>
      <c r="G408" s="12">
        <f>IF(OR(A408="CP-Acier",A408="CP-Fonte acquis",A408="CP-Aluminium"),F408/SUMIF('Table d''actualisation'!A:A,'Dist+Alim'!B408,'Table d''actualisation'!C:C),F408/SUMIF('Table d''actualisation'!A:A,'Dist+Alim'!B408,'Table d''actualisation'!B:B))</f>
        <v>697450.4369023569</v>
      </c>
      <c r="H408" s="13">
        <f t="shared" si="31"/>
        <v>122.23106149708323</v>
      </c>
      <c r="I408" t="str">
        <f t="shared" si="32"/>
        <v>Plastique</v>
      </c>
      <c r="J408" s="14">
        <f t="shared" si="30"/>
        <v>-1.3038186470441822</v>
      </c>
    </row>
    <row r="409" spans="1:10" ht="12.75">
      <c r="A409" s="1" t="s">
        <v>38</v>
      </c>
      <c r="B409" s="1">
        <v>1991</v>
      </c>
      <c r="C409" s="1" t="s">
        <v>31</v>
      </c>
      <c r="D409" s="7">
        <v>60.3</v>
      </c>
      <c r="E409" s="2">
        <v>866</v>
      </c>
      <c r="F409" s="3">
        <v>118185.01</v>
      </c>
      <c r="G409" s="12">
        <f>IF(OR(A409="CP-Acier",A409="CP-Fonte acquis",A409="CP-Aluminium"),F409/SUMIF('Table d''actualisation'!A:A,'Dist+Alim'!B409,'Table d''actualisation'!C:C),F409/SUMIF('Table d''actualisation'!A:A,'Dist+Alim'!B409,'Table d''actualisation'!B:B))</f>
        <v>213290.11905723906</v>
      </c>
      <c r="H409" s="13">
        <f t="shared" si="31"/>
        <v>246.29344001990654</v>
      </c>
      <c r="I409" t="str">
        <f t="shared" si="32"/>
        <v>Plastique</v>
      </c>
      <c r="J409" s="14">
        <f t="shared" si="30"/>
        <v>1.9711198786111228</v>
      </c>
    </row>
    <row r="410" spans="1:10" ht="12.75">
      <c r="A410" s="1" t="s">
        <v>38</v>
      </c>
      <c r="B410" s="1">
        <v>1991</v>
      </c>
      <c r="C410" s="1" t="s">
        <v>33</v>
      </c>
      <c r="D410" s="7">
        <v>60.3</v>
      </c>
      <c r="E410" s="2">
        <v>2456</v>
      </c>
      <c r="F410" s="3">
        <v>325715.22</v>
      </c>
      <c r="G410" s="12">
        <f>IF(OR(A410="CP-Acier",A410="CP-Fonte acquis",A410="CP-Aluminium"),F410/SUMIF('Table d''actualisation'!A:A,'Dist+Alim'!B410,'Table d''actualisation'!C:C),F410/SUMIF('Table d''actualisation'!A:A,'Dist+Alim'!B410,'Table d''actualisation'!B:B))</f>
        <v>587822.7539393939</v>
      </c>
      <c r="H410" s="13">
        <f t="shared" si="31"/>
        <v>239.34151219030696</v>
      </c>
      <c r="I410" t="str">
        <f t="shared" si="32"/>
        <v>Plastique</v>
      </c>
      <c r="J410" s="14">
        <f t="shared" si="30"/>
        <v>1.7876062579002112</v>
      </c>
    </row>
    <row r="411" spans="1:10" ht="12.75">
      <c r="A411" s="1" t="s">
        <v>39</v>
      </c>
      <c r="B411" s="1">
        <v>1991</v>
      </c>
      <c r="C411" s="1" t="s">
        <v>30</v>
      </c>
      <c r="D411" s="7">
        <v>60.3</v>
      </c>
      <c r="E411" s="2">
        <v>5610</v>
      </c>
      <c r="F411" s="3">
        <v>498222.09</v>
      </c>
      <c r="G411" s="12">
        <f>IF(OR(A411="CP-Acier",A411="CP-Fonte acquis",A411="CP-Aluminium"),F411/SUMIF('Table d''actualisation'!A:A,'Dist+Alim'!B411,'Table d''actualisation'!C:C),F411/SUMIF('Table d''actualisation'!A:A,'Dist+Alim'!B411,'Table d''actualisation'!B:B))</f>
        <v>899148.2836363637</v>
      </c>
      <c r="H411" s="13">
        <f t="shared" si="31"/>
        <v>160.27598638794362</v>
      </c>
      <c r="I411" t="str">
        <f t="shared" si="32"/>
        <v>Plastique</v>
      </c>
      <c r="J411" s="14">
        <f t="shared" si="30"/>
        <v>-0.29952716308057376</v>
      </c>
    </row>
    <row r="412" spans="1:10" ht="12.75">
      <c r="A412" s="1" t="s">
        <v>38</v>
      </c>
      <c r="B412" s="1">
        <v>1992</v>
      </c>
      <c r="C412" s="1" t="s">
        <v>30</v>
      </c>
      <c r="D412" s="7">
        <v>60.3</v>
      </c>
      <c r="E412" s="2">
        <v>2931</v>
      </c>
      <c r="F412" s="3">
        <v>225232.91</v>
      </c>
      <c r="G412" s="12">
        <f>IF(OR(A412="CP-Acier",A412="CP-Fonte acquis",A412="CP-Aluminium"),F412/SUMIF('Table d''actualisation'!A:A,'Dist+Alim'!B412,'Table d''actualisation'!C:C),F412/SUMIF('Table d''actualisation'!A:A,'Dist+Alim'!B412,'Table d''actualisation'!B:B))</f>
        <v>399751.1250331126</v>
      </c>
      <c r="H412" s="13">
        <f t="shared" si="31"/>
        <v>136.3872825087385</v>
      </c>
      <c r="I412" t="str">
        <f t="shared" si="32"/>
        <v>Plastique</v>
      </c>
      <c r="J412" s="14">
        <f t="shared" si="30"/>
        <v>-0.9301295873891462</v>
      </c>
    </row>
    <row r="413" spans="1:10" ht="12.75">
      <c r="A413" s="1" t="s">
        <v>38</v>
      </c>
      <c r="B413" s="1">
        <v>1992</v>
      </c>
      <c r="C413" s="1" t="s">
        <v>30</v>
      </c>
      <c r="D413" s="7">
        <v>60.3</v>
      </c>
      <c r="E413" s="2">
        <v>2848.341437</v>
      </c>
      <c r="F413" s="3">
        <v>311727.35</v>
      </c>
      <c r="G413" s="12">
        <f>IF(OR(A413="CP-Acier",A413="CP-Fonte acquis",A413="CP-Aluminium"),F413/SUMIF('Table d''actualisation'!A:A,'Dist+Alim'!B413,'Table d''actualisation'!C:C),F413/SUMIF('Table d''actualisation'!A:A,'Dist+Alim'!B413,'Table d''actualisation'!B:B))</f>
        <v>553264.4357615893</v>
      </c>
      <c r="H413" s="13">
        <f t="shared" si="31"/>
        <v>194.240911070097</v>
      </c>
      <c r="I413" t="str">
        <f t="shared" si="32"/>
        <v>Plastique</v>
      </c>
      <c r="J413" s="14">
        <f t="shared" si="30"/>
        <v>0.5970624532639313</v>
      </c>
    </row>
    <row r="414" spans="1:10" ht="12.75">
      <c r="A414" s="1" t="s">
        <v>38</v>
      </c>
      <c r="B414" s="1">
        <v>1992</v>
      </c>
      <c r="C414" s="1" t="s">
        <v>31</v>
      </c>
      <c r="D414" s="7">
        <v>60.3</v>
      </c>
      <c r="E414" s="2">
        <v>2689.03</v>
      </c>
      <c r="F414" s="3">
        <v>201422.41</v>
      </c>
      <c r="G414" s="12">
        <f>IF(OR(A414="CP-Acier",A414="CP-Fonte acquis",A414="CP-Aluminium"),F414/SUMIF('Table d''actualisation'!A:A,'Dist+Alim'!B414,'Table d''actualisation'!C:C),F414/SUMIF('Table d''actualisation'!A:A,'Dist+Alim'!B414,'Table d''actualisation'!B:B))</f>
        <v>357491.4296688742</v>
      </c>
      <c r="H414" s="13">
        <f t="shared" si="31"/>
        <v>132.9443813080829</v>
      </c>
      <c r="I414" t="str">
        <f t="shared" si="32"/>
        <v>Plastique</v>
      </c>
      <c r="J414" s="14">
        <f t="shared" si="30"/>
        <v>-1.0210136242446677</v>
      </c>
    </row>
    <row r="415" spans="1:10" ht="12.75">
      <c r="A415" s="1" t="s">
        <v>38</v>
      </c>
      <c r="B415" s="1">
        <v>1992</v>
      </c>
      <c r="C415" s="1" t="s">
        <v>33</v>
      </c>
      <c r="D415" s="7">
        <v>60.3</v>
      </c>
      <c r="E415" s="2">
        <v>1828</v>
      </c>
      <c r="F415" s="3">
        <v>185998.62</v>
      </c>
      <c r="G415" s="12">
        <f>IF(OR(A415="CP-Acier",A415="CP-Fonte acquis",A415="CP-Aluminium"),F415/SUMIF('Table d''actualisation'!A:A,'Dist+Alim'!B415,'Table d''actualisation'!C:C),F415/SUMIF('Table d''actualisation'!A:A,'Dist+Alim'!B415,'Table d''actualisation'!B:B))</f>
        <v>330116.75602649007</v>
      </c>
      <c r="H415" s="13">
        <f t="shared" si="31"/>
        <v>180.5890350254322</v>
      </c>
      <c r="I415" t="str">
        <f t="shared" si="32"/>
        <v>Plastique</v>
      </c>
      <c r="J415" s="14">
        <f t="shared" si="30"/>
        <v>0.23668684755265915</v>
      </c>
    </row>
    <row r="416" spans="1:10" ht="12.75">
      <c r="A416" s="1" t="s">
        <v>38</v>
      </c>
      <c r="B416" s="1">
        <v>1992</v>
      </c>
      <c r="C416" s="1" t="s">
        <v>36</v>
      </c>
      <c r="D416" s="7">
        <v>60.3</v>
      </c>
      <c r="E416" s="2">
        <v>2192.5339059999997</v>
      </c>
      <c r="F416" s="3">
        <v>292252.6807142857</v>
      </c>
      <c r="G416" s="12">
        <f>IF(OR(A416="CP-Acier",A416="CP-Fonte acquis",A416="CP-Aluminium"),F416/SUMIF('Table d''actualisation'!A:A,'Dist+Alim'!B416,'Table d''actualisation'!C:C),F416/SUMIF('Table d''actualisation'!A:A,'Dist+Alim'!B416,'Table d''actualisation'!B:B))</f>
        <v>518700.12206244085</v>
      </c>
      <c r="H416" s="13">
        <f t="shared" si="31"/>
        <v>236.5756445740643</v>
      </c>
      <c r="I416" t="str">
        <f t="shared" si="32"/>
        <v>Plastique</v>
      </c>
      <c r="J416" s="14">
        <f t="shared" si="30"/>
        <v>1.7145942253956992</v>
      </c>
    </row>
    <row r="417" spans="1:10" ht="12.75">
      <c r="A417" s="1" t="s">
        <v>38</v>
      </c>
      <c r="B417" s="1">
        <v>1992</v>
      </c>
      <c r="C417" s="1" t="s">
        <v>34</v>
      </c>
      <c r="D417" s="7">
        <v>60.3</v>
      </c>
      <c r="E417" s="2">
        <v>1325</v>
      </c>
      <c r="F417" s="3">
        <v>114543.33</v>
      </c>
      <c r="G417" s="12">
        <f>IF(OR(A417="CP-Acier",A417="CP-Fonte acquis",A417="CP-Aluminium"),F417/SUMIF('Table d''actualisation'!A:A,'Dist+Alim'!B417,'Table d''actualisation'!C:C),F417/SUMIF('Table d''actualisation'!A:A,'Dist+Alim'!B417,'Table d''actualisation'!B:B))</f>
        <v>203295.44662251655</v>
      </c>
      <c r="H417" s="13">
        <f t="shared" si="31"/>
        <v>153.43052575284267</v>
      </c>
      <c r="I417" t="str">
        <f t="shared" si="32"/>
        <v>Plastique</v>
      </c>
      <c r="J417" s="14">
        <f t="shared" si="30"/>
        <v>-0.48023031440395975</v>
      </c>
    </row>
    <row r="418" spans="1:10" ht="12.75">
      <c r="A418" s="1" t="s">
        <v>39</v>
      </c>
      <c r="B418" s="1">
        <v>1992</v>
      </c>
      <c r="C418" s="1" t="s">
        <v>30</v>
      </c>
      <c r="D418" s="7">
        <v>60.3</v>
      </c>
      <c r="E418" s="2">
        <v>11001</v>
      </c>
      <c r="F418" s="3">
        <v>1232525.52</v>
      </c>
      <c r="G418" s="12">
        <f>IF(OR(A418="CP-Acier",A418="CP-Fonte acquis",A418="CP-Aluminium"),F418/SUMIF('Table d''actualisation'!A:A,'Dist+Alim'!B418,'Table d''actualisation'!C:C),F418/SUMIF('Table d''actualisation'!A:A,'Dist+Alim'!B418,'Table d''actualisation'!B:B))</f>
        <v>2187528.7374834437</v>
      </c>
      <c r="H418" s="13">
        <f t="shared" si="31"/>
        <v>198.848171755608</v>
      </c>
      <c r="I418" t="str">
        <f t="shared" si="32"/>
        <v>Plastique</v>
      </c>
      <c r="J418" s="14">
        <f t="shared" si="30"/>
        <v>0.7186826873459439</v>
      </c>
    </row>
    <row r="419" spans="1:10" ht="12.75">
      <c r="A419" s="1" t="s">
        <v>38</v>
      </c>
      <c r="B419" s="1">
        <v>1993</v>
      </c>
      <c r="C419" s="1" t="s">
        <v>30</v>
      </c>
      <c r="D419" s="7">
        <v>60.3</v>
      </c>
      <c r="E419" s="2">
        <v>7634</v>
      </c>
      <c r="F419" s="3">
        <v>836104.3</v>
      </c>
      <c r="G419" s="12">
        <f>IF(OR(A419="CP-Acier",A419="CP-Fonte acquis",A419="CP-Aluminium"),F419/SUMIF('Table d''actualisation'!A:A,'Dist+Alim'!B419,'Table d''actualisation'!C:C),F419/SUMIF('Table d''actualisation'!A:A,'Dist+Alim'!B419,'Table d''actualisation'!B:B))</f>
        <v>1445651.3058064517</v>
      </c>
      <c r="H419" s="13">
        <f t="shared" si="31"/>
        <v>189.3700950755111</v>
      </c>
      <c r="I419" t="str">
        <f t="shared" si="32"/>
        <v>Plastique</v>
      </c>
      <c r="J419" s="14">
        <f t="shared" si="30"/>
        <v>0.46848501389851643</v>
      </c>
    </row>
    <row r="420" spans="1:10" ht="12.75">
      <c r="A420" s="1" t="s">
        <v>38</v>
      </c>
      <c r="B420" s="1">
        <v>1993</v>
      </c>
      <c r="C420" s="1" t="s">
        <v>30</v>
      </c>
      <c r="D420" s="7">
        <v>60.3</v>
      </c>
      <c r="E420" s="2">
        <v>4760</v>
      </c>
      <c r="F420" s="3">
        <v>345049.44</v>
      </c>
      <c r="G420" s="12">
        <f>IF(OR(A420="CP-Acier",A420="CP-Fonte acquis",A420="CP-Aluminium"),F420/SUMIF('Table d''actualisation'!A:A,'Dist+Alim'!B420,'Table d''actualisation'!C:C),F420/SUMIF('Table d''actualisation'!A:A,'Dist+Alim'!B420,'Table d''actualisation'!B:B))</f>
        <v>596601.6123870969</v>
      </c>
      <c r="H420" s="13">
        <f t="shared" si="31"/>
        <v>125.33647319056656</v>
      </c>
      <c r="I420" t="str">
        <f t="shared" si="32"/>
        <v>Plastique</v>
      </c>
      <c r="J420" s="14">
        <f t="shared" si="30"/>
        <v>-1.2218434945918366</v>
      </c>
    </row>
    <row r="421" spans="1:10" ht="12.75">
      <c r="A421" s="1" t="s">
        <v>38</v>
      </c>
      <c r="B421" s="1">
        <v>1993</v>
      </c>
      <c r="C421" s="1" t="s">
        <v>31</v>
      </c>
      <c r="D421" s="7">
        <v>60.3</v>
      </c>
      <c r="E421" s="2">
        <v>5312</v>
      </c>
      <c r="F421" s="3">
        <v>421987.65</v>
      </c>
      <c r="G421" s="12">
        <f>IF(OR(A421="CP-Acier",A421="CP-Fonte acquis",A421="CP-Aluminium"),F421/SUMIF('Table d''actualisation'!A:A,'Dist+Alim'!B421,'Table d''actualisation'!C:C),F421/SUMIF('Table d''actualisation'!A:A,'Dist+Alim'!B421,'Table d''actualisation'!B:B))</f>
        <v>729630.2593548389</v>
      </c>
      <c r="H421" s="13">
        <f t="shared" si="31"/>
        <v>137.3550940050525</v>
      </c>
      <c r="I421" t="str">
        <f t="shared" si="32"/>
        <v>Plastique</v>
      </c>
      <c r="J421" s="14">
        <f t="shared" si="30"/>
        <v>-0.9045817686822226</v>
      </c>
    </row>
    <row r="422" spans="1:10" ht="12.75">
      <c r="A422" s="1" t="s">
        <v>38</v>
      </c>
      <c r="B422" s="1">
        <v>1993</v>
      </c>
      <c r="C422" s="1" t="s">
        <v>33</v>
      </c>
      <c r="D422" s="7">
        <v>60.3</v>
      </c>
      <c r="E422" s="2">
        <v>14053</v>
      </c>
      <c r="F422" s="3">
        <v>1162063.23</v>
      </c>
      <c r="G422" s="12">
        <f>IF(OR(A422="CP-Acier",A422="CP-Fonte acquis",A422="CP-Aluminium"),F422/SUMIF('Table d''actualisation'!A:A,'Dist+Alim'!B422,'Table d''actualisation'!C:C),F422/SUMIF('Table d''actualisation'!A:A,'Dist+Alim'!B422,'Table d''actualisation'!B:B))</f>
        <v>2009244.8105806452</v>
      </c>
      <c r="H422" s="13">
        <f t="shared" si="31"/>
        <v>142.97621935392053</v>
      </c>
      <c r="I422" t="str">
        <f t="shared" si="32"/>
        <v>Plastique</v>
      </c>
      <c r="J422" s="14">
        <f t="shared" si="30"/>
        <v>-0.7561980267152016</v>
      </c>
    </row>
    <row r="423" spans="1:10" ht="12.75">
      <c r="A423" s="1" t="s">
        <v>38</v>
      </c>
      <c r="B423" s="1">
        <v>1993</v>
      </c>
      <c r="C423" s="1" t="s">
        <v>36</v>
      </c>
      <c r="D423" s="7">
        <v>60.3</v>
      </c>
      <c r="E423" s="2">
        <v>4126</v>
      </c>
      <c r="F423" s="3">
        <v>472908.22</v>
      </c>
      <c r="G423" s="12">
        <f>IF(OR(A423="CP-Acier",A423="CP-Fonte acquis",A423="CP-Aluminium"),F423/SUMIF('Table d''actualisation'!A:A,'Dist+Alim'!B423,'Table d''actualisation'!C:C),F423/SUMIF('Table d''actualisation'!A:A,'Dist+Alim'!B423,'Table d''actualisation'!B:B))</f>
        <v>817673.567483871</v>
      </c>
      <c r="H423" s="13">
        <f t="shared" si="31"/>
        <v>198.17585251669195</v>
      </c>
      <c r="I423" t="str">
        <f t="shared" si="32"/>
        <v>Plastique</v>
      </c>
      <c r="J423" s="14">
        <f t="shared" si="30"/>
        <v>0.7009351300019551</v>
      </c>
    </row>
    <row r="424" spans="1:10" ht="12.75">
      <c r="A424" s="1" t="s">
        <v>38</v>
      </c>
      <c r="B424" s="1">
        <v>1993</v>
      </c>
      <c r="C424" s="1" t="s">
        <v>34</v>
      </c>
      <c r="D424" s="7">
        <v>60.3</v>
      </c>
      <c r="E424" s="2">
        <v>1388</v>
      </c>
      <c r="F424" s="3">
        <v>121575.2</v>
      </c>
      <c r="G424" s="12">
        <f>IF(OR(A424="CP-Acier",A424="CP-Fonte acquis",A424="CP-Aluminium"),F424/SUMIF('Table d''actualisation'!A:A,'Dist+Alim'!B424,'Table d''actualisation'!C:C),F424/SUMIF('Table d''actualisation'!A:A,'Dist+Alim'!B424,'Table d''actualisation'!B:B))</f>
        <v>210207.44258064518</v>
      </c>
      <c r="H424" s="13">
        <f t="shared" si="31"/>
        <v>151.44628428000374</v>
      </c>
      <c r="I424" t="str">
        <f t="shared" si="32"/>
        <v>Plastique</v>
      </c>
      <c r="J424" s="14">
        <f t="shared" si="30"/>
        <v>-0.5326093588892932</v>
      </c>
    </row>
    <row r="425" spans="1:10" ht="12.75">
      <c r="A425" s="1" t="s">
        <v>39</v>
      </c>
      <c r="B425" s="1">
        <v>1993</v>
      </c>
      <c r="C425" s="1" t="s">
        <v>30</v>
      </c>
      <c r="D425" s="7">
        <v>60.3</v>
      </c>
      <c r="E425" s="2">
        <v>22809.5</v>
      </c>
      <c r="F425" s="3">
        <v>2064584.58</v>
      </c>
      <c r="G425" s="12">
        <f>IF(OR(A425="CP-Acier",A425="CP-Fonte acquis",A425="CP-Aluminium"),F425/SUMIF('Table d''actualisation'!A:A,'Dist+Alim'!B425,'Table d''actualisation'!C:C),F425/SUMIF('Table d''actualisation'!A:A,'Dist+Alim'!B425,'Table d''actualisation'!B:B))</f>
        <v>3569733.3383225813</v>
      </c>
      <c r="H425" s="13">
        <f t="shared" si="31"/>
        <v>156.50204249644145</v>
      </c>
      <c r="I425" t="str">
        <f t="shared" si="32"/>
        <v>Plastique</v>
      </c>
      <c r="J425" s="14">
        <f t="shared" si="30"/>
        <v>-0.3991499044071738</v>
      </c>
    </row>
    <row r="426" spans="1:10" ht="12.75">
      <c r="A426" s="1" t="s">
        <v>38</v>
      </c>
      <c r="B426" s="1">
        <v>1994</v>
      </c>
      <c r="C426" s="1" t="s">
        <v>30</v>
      </c>
      <c r="D426" s="7">
        <v>60.3</v>
      </c>
      <c r="E426" s="2">
        <v>3801</v>
      </c>
      <c r="F426" s="3">
        <v>513833.84</v>
      </c>
      <c r="G426" s="12">
        <f>IF(OR(A426="CP-Acier",A426="CP-Fonte acquis",A426="CP-Aluminium"),F426/SUMIF('Table d''actualisation'!A:A,'Dist+Alim'!B426,'Table d''actualisation'!C:C),F426/SUMIF('Table d''actualisation'!A:A,'Dist+Alim'!B426,'Table d''actualisation'!B:B))</f>
        <v>871566.2602531646</v>
      </c>
      <c r="H426" s="13">
        <f t="shared" si="31"/>
        <v>229.29920027707567</v>
      </c>
      <c r="I426" t="str">
        <f t="shared" si="32"/>
        <v>Plastique</v>
      </c>
      <c r="J426" s="14">
        <f t="shared" si="30"/>
        <v>1.5225141762967773</v>
      </c>
    </row>
    <row r="427" spans="1:10" ht="12.75">
      <c r="A427" s="1" t="s">
        <v>38</v>
      </c>
      <c r="B427" s="1">
        <v>1994</v>
      </c>
      <c r="C427" s="1" t="s">
        <v>30</v>
      </c>
      <c r="D427" s="7">
        <v>60.3</v>
      </c>
      <c r="E427" s="2">
        <v>22937.77</v>
      </c>
      <c r="F427" s="3">
        <v>3355988.5500000003</v>
      </c>
      <c r="G427" s="12">
        <f>IF(OR(A427="CP-Acier",A427="CP-Fonte acquis",A427="CP-Aluminium"),F427/SUMIF('Table d''actualisation'!A:A,'Dist+Alim'!B427,'Table d''actualisation'!C:C),F427/SUMIF('Table d''actualisation'!A:A,'Dist+Alim'!B427,'Table d''actualisation'!B:B))</f>
        <v>5692436.274683544</v>
      </c>
      <c r="H427" s="13">
        <f t="shared" si="31"/>
        <v>248.16868748285228</v>
      </c>
      <c r="I427" t="str">
        <f t="shared" si="32"/>
        <v>Plastique</v>
      </c>
      <c r="J427" s="14">
        <f t="shared" si="30"/>
        <v>2.020621752061087</v>
      </c>
    </row>
    <row r="428" spans="1:10" ht="12.75">
      <c r="A428" s="1" t="s">
        <v>38</v>
      </c>
      <c r="B428" s="1">
        <v>1994</v>
      </c>
      <c r="C428" s="1" t="s">
        <v>30</v>
      </c>
      <c r="D428" s="7">
        <v>60.3</v>
      </c>
      <c r="E428" s="2">
        <v>3966</v>
      </c>
      <c r="F428" s="3">
        <v>383028.95999999996</v>
      </c>
      <c r="G428" s="12">
        <f>IF(OR(A428="CP-Acier",A428="CP-Fonte acquis",A428="CP-Aluminium"),F428/SUMIF('Table d''actualisation'!A:A,'Dist+Alim'!B428,'Table d''actualisation'!C:C),F428/SUMIF('Table d''actualisation'!A:A,'Dist+Alim'!B428,'Table d''actualisation'!B:B))</f>
        <v>649694.6916455695</v>
      </c>
      <c r="H428" s="13">
        <f t="shared" si="31"/>
        <v>163.81610984507552</v>
      </c>
      <c r="I428" t="str">
        <f t="shared" si="32"/>
        <v>Plastique</v>
      </c>
      <c r="J428" s="14">
        <f t="shared" si="30"/>
        <v>-0.20607670022970678</v>
      </c>
    </row>
    <row r="429" spans="1:10" ht="12.75">
      <c r="A429" s="1" t="s">
        <v>38</v>
      </c>
      <c r="B429" s="1">
        <v>1994</v>
      </c>
      <c r="C429" s="1" t="s">
        <v>31</v>
      </c>
      <c r="D429" s="7">
        <v>60.3</v>
      </c>
      <c r="E429" s="2">
        <v>1323</v>
      </c>
      <c r="F429" s="3">
        <v>147767.11</v>
      </c>
      <c r="G429" s="12">
        <f>IF(OR(A429="CP-Acier",A429="CP-Fonte acquis",A429="CP-Aluminium"),F429/SUMIF('Table d''actualisation'!A:A,'Dist+Alim'!B429,'Table d''actualisation'!C:C),F429/SUMIF('Table d''actualisation'!A:A,'Dist+Alim'!B429,'Table d''actualisation'!B:B))</f>
        <v>250642.94607594932</v>
      </c>
      <c r="H429" s="13">
        <f t="shared" si="31"/>
        <v>189.45045054871454</v>
      </c>
      <c r="I429" t="str">
        <f t="shared" si="32"/>
        <v>Plastique</v>
      </c>
      <c r="J429" s="14">
        <f t="shared" si="30"/>
        <v>0.470606198725654</v>
      </c>
    </row>
    <row r="430" spans="1:10" ht="12.75">
      <c r="A430" s="1" t="s">
        <v>38</v>
      </c>
      <c r="B430" s="1">
        <v>1994</v>
      </c>
      <c r="C430" s="1" t="s">
        <v>33</v>
      </c>
      <c r="D430" s="7">
        <v>60.3</v>
      </c>
      <c r="E430" s="2">
        <v>4572</v>
      </c>
      <c r="F430" s="3">
        <v>514774.47</v>
      </c>
      <c r="G430" s="12">
        <f>IF(OR(A430="CP-Acier",A430="CP-Fonte acquis",A430="CP-Aluminium"),F430/SUMIF('Table d''actualisation'!A:A,'Dist+Alim'!B430,'Table d''actualisation'!C:C),F430/SUMIF('Table d''actualisation'!A:A,'Dist+Alim'!B430,'Table d''actualisation'!B:B))</f>
        <v>873161.7592405062</v>
      </c>
      <c r="H430" s="13">
        <f t="shared" si="31"/>
        <v>190.9802623010731</v>
      </c>
      <c r="I430" t="str">
        <f t="shared" si="32"/>
        <v>Plastique</v>
      </c>
      <c r="J430" s="14">
        <f t="shared" si="30"/>
        <v>0.5109894277468326</v>
      </c>
    </row>
    <row r="431" spans="1:10" ht="12.75">
      <c r="A431" s="1" t="s">
        <v>38</v>
      </c>
      <c r="B431" s="1">
        <v>1994</v>
      </c>
      <c r="C431" s="1" t="s">
        <v>36</v>
      </c>
      <c r="D431" s="7">
        <v>60.3</v>
      </c>
      <c r="E431" s="2">
        <v>4038</v>
      </c>
      <c r="F431" s="3">
        <v>454542.68</v>
      </c>
      <c r="G431" s="12">
        <f>IF(OR(A431="CP-Acier",A431="CP-Fonte acquis",A431="CP-Aluminium"),F431/SUMIF('Table d''actualisation'!A:A,'Dist+Alim'!B431,'Table d''actualisation'!C:C),F431/SUMIF('Table d''actualisation'!A:A,'Dist+Alim'!B431,'Table d''actualisation'!B:B))</f>
        <v>770996.444556962</v>
      </c>
      <c r="H431" s="13">
        <f t="shared" si="31"/>
        <v>190.93522648760822</v>
      </c>
      <c r="I431" t="str">
        <f t="shared" si="32"/>
        <v>Plastique</v>
      </c>
      <c r="J431" s="14">
        <f t="shared" si="30"/>
        <v>0.5098005941753139</v>
      </c>
    </row>
    <row r="432" spans="1:10" ht="12.75">
      <c r="A432" s="1" t="s">
        <v>38</v>
      </c>
      <c r="B432" s="1">
        <v>1994</v>
      </c>
      <c r="C432" s="1" t="s">
        <v>34</v>
      </c>
      <c r="D432" s="7">
        <v>60.3</v>
      </c>
      <c r="E432" s="2">
        <v>733</v>
      </c>
      <c r="F432" s="3">
        <v>58720</v>
      </c>
      <c r="G432" s="12">
        <f>IF(OR(A432="CP-Acier",A432="CP-Fonte acquis",A432="CP-Aluminium"),F432/SUMIF('Table d''actualisation'!A:A,'Dist+Alim'!B432,'Table d''actualisation'!C:C),F432/SUMIF('Table d''actualisation'!A:A,'Dist+Alim'!B432,'Table d''actualisation'!B:B))</f>
        <v>99601.01265822785</v>
      </c>
      <c r="H432" s="13">
        <f t="shared" si="31"/>
        <v>135.88132695529038</v>
      </c>
      <c r="I432" t="str">
        <f t="shared" si="32"/>
        <v>Plastique</v>
      </c>
      <c r="J432" s="14">
        <f t="shared" si="30"/>
        <v>-0.9434855568134444</v>
      </c>
    </row>
    <row r="433" spans="1:10" ht="12.75">
      <c r="A433" s="1" t="s">
        <v>39</v>
      </c>
      <c r="B433" s="1">
        <v>1994</v>
      </c>
      <c r="C433" s="1" t="s">
        <v>30</v>
      </c>
      <c r="D433" s="7">
        <v>60.3</v>
      </c>
      <c r="E433" s="2">
        <v>28610</v>
      </c>
      <c r="F433" s="3">
        <v>2461165.97</v>
      </c>
      <c r="G433" s="12">
        <f>IF(OR(A433="CP-Acier",A433="CP-Fonte acquis",A433="CP-Aluminium"),F433/SUMIF('Table d''actualisation'!A:A,'Dist+Alim'!B433,'Table d''actualisation'!C:C),F433/SUMIF('Table d''actualisation'!A:A,'Dist+Alim'!B433,'Table d''actualisation'!B:B))</f>
        <v>4174635.949113924</v>
      </c>
      <c r="H433" s="13">
        <f t="shared" si="31"/>
        <v>145.915272600976</v>
      </c>
      <c r="I433" t="str">
        <f t="shared" si="32"/>
        <v>Plastique</v>
      </c>
      <c r="J433" s="14">
        <f t="shared" si="30"/>
        <v>-0.6786143238849065</v>
      </c>
    </row>
    <row r="434" spans="1:10" ht="12.75">
      <c r="A434" s="1" t="s">
        <v>38</v>
      </c>
      <c r="B434" s="1">
        <v>1995</v>
      </c>
      <c r="C434" s="1" t="s">
        <v>30</v>
      </c>
      <c r="D434" s="7">
        <v>60.3</v>
      </c>
      <c r="E434" s="2">
        <v>9295</v>
      </c>
      <c r="F434" s="3">
        <v>888120.45</v>
      </c>
      <c r="G434" s="12">
        <f>IF(OR(A434="CP-Acier",A434="CP-Fonte acquis",A434="CP-Aluminium"),F434/SUMIF('Table d''actualisation'!A:A,'Dist+Alim'!B434,'Table d''actualisation'!C:C),F434/SUMIF('Table d''actualisation'!A:A,'Dist+Alim'!B434,'Table d''actualisation'!B:B))</f>
        <v>1478361.9913043478</v>
      </c>
      <c r="H434" s="13">
        <f t="shared" si="31"/>
        <v>159.04916528287765</v>
      </c>
      <c r="I434" t="str">
        <f t="shared" si="32"/>
        <v>Plastique</v>
      </c>
      <c r="J434" s="14">
        <f t="shared" si="30"/>
        <v>-0.33191219187742543</v>
      </c>
    </row>
    <row r="435" spans="1:10" ht="12.75">
      <c r="A435" s="1" t="s">
        <v>38</v>
      </c>
      <c r="B435" s="1">
        <v>1995</v>
      </c>
      <c r="C435" s="1" t="s">
        <v>30</v>
      </c>
      <c r="D435" s="7">
        <v>60.3</v>
      </c>
      <c r="E435" s="2">
        <v>2580</v>
      </c>
      <c r="F435" s="3">
        <v>248901.1</v>
      </c>
      <c r="G435" s="12">
        <f>IF(OR(A435="CP-Acier",A435="CP-Fonte acquis",A435="CP-Aluminium"),F435/SUMIF('Table d''actualisation'!A:A,'Dist+Alim'!B435,'Table d''actualisation'!C:C),F435/SUMIF('Table d''actualisation'!A:A,'Dist+Alim'!B435,'Table d''actualisation'!B:B))</f>
        <v>414319.84347826085</v>
      </c>
      <c r="H435" s="13">
        <f t="shared" si="31"/>
        <v>160.58908661948095</v>
      </c>
      <c r="I435" t="str">
        <f t="shared" si="32"/>
        <v>Plastique</v>
      </c>
      <c r="J435" s="14">
        <f t="shared" si="30"/>
        <v>-0.29126209495224853</v>
      </c>
    </row>
    <row r="436" spans="1:10" ht="12.75">
      <c r="A436" s="1" t="s">
        <v>38</v>
      </c>
      <c r="B436" s="1">
        <v>1995</v>
      </c>
      <c r="C436" s="1" t="s">
        <v>27</v>
      </c>
      <c r="D436" s="7">
        <v>60.3</v>
      </c>
      <c r="E436" s="2">
        <v>1825</v>
      </c>
      <c r="F436" s="3">
        <v>176703.75</v>
      </c>
      <c r="G436" s="12">
        <f>IF(OR(A436="CP-Acier",A436="CP-Fonte acquis",A436="CP-Aluminium"),F436/SUMIF('Table d''actualisation'!A:A,'Dist+Alim'!B436,'Table d''actualisation'!C:C),F436/SUMIF('Table d''actualisation'!A:A,'Dist+Alim'!B436,'Table d''actualisation'!B:B))</f>
        <v>294140.4037267081</v>
      </c>
      <c r="H436" s="13">
        <f t="shared" si="31"/>
        <v>161.17282395984006</v>
      </c>
      <c r="I436" t="str">
        <f t="shared" si="32"/>
        <v>Plastique</v>
      </c>
      <c r="J436" s="14">
        <f t="shared" si="30"/>
        <v>-0.27585287962389726</v>
      </c>
    </row>
    <row r="437" spans="1:10" ht="12.75">
      <c r="A437" s="1" t="s">
        <v>38</v>
      </c>
      <c r="B437" s="1">
        <v>1995</v>
      </c>
      <c r="C437" s="1" t="s">
        <v>31</v>
      </c>
      <c r="D437" s="7">
        <v>60.3</v>
      </c>
      <c r="E437" s="2">
        <v>6584</v>
      </c>
      <c r="F437" s="3">
        <v>488030.25</v>
      </c>
      <c r="G437" s="12">
        <f>IF(OR(A437="CP-Acier",A437="CP-Fonte acquis",A437="CP-Aluminium"),F437/SUMIF('Table d''actualisation'!A:A,'Dist+Alim'!B437,'Table d''actualisation'!C:C),F437/SUMIF('Table d''actualisation'!A:A,'Dist+Alim'!B437,'Table d''actualisation'!B:B))</f>
        <v>812373.3354037267</v>
      </c>
      <c r="H437" s="13">
        <f t="shared" si="31"/>
        <v>123.3859865437009</v>
      </c>
      <c r="I437" t="str">
        <f t="shared" si="32"/>
        <v>Plastique</v>
      </c>
      <c r="J437" s="14">
        <f aca="true" t="shared" si="33" ref="J437:J500">(H437-AVERAGE($H$372:$H$520))/STDEV($H$372:$H$520)</f>
        <v>-1.273331495544692</v>
      </c>
    </row>
    <row r="438" spans="1:10" ht="12.75">
      <c r="A438" s="1" t="s">
        <v>38</v>
      </c>
      <c r="B438" s="1">
        <v>1995</v>
      </c>
      <c r="C438" s="1" t="s">
        <v>33</v>
      </c>
      <c r="D438" s="7">
        <v>60.3</v>
      </c>
      <c r="E438" s="2">
        <v>4587.61634</v>
      </c>
      <c r="F438" s="3">
        <v>365018.32999999996</v>
      </c>
      <c r="G438" s="12">
        <f>IF(OR(A438="CP-Acier",A438="CP-Fonte acquis",A438="CP-Aluminium"),F438/SUMIF('Table d''actualisation'!A:A,'Dist+Alim'!B438,'Table d''actualisation'!C:C),F438/SUMIF('Table d''actualisation'!A:A,'Dist+Alim'!B438,'Table d''actualisation'!B:B))</f>
        <v>607608.1518012421</v>
      </c>
      <c r="H438" s="13">
        <f t="shared" si="31"/>
        <v>132.44528460312404</v>
      </c>
      <c r="I438" t="str">
        <f t="shared" si="32"/>
        <v>Plastique</v>
      </c>
      <c r="J438" s="14">
        <f t="shared" si="33"/>
        <v>-1.0341885371115584</v>
      </c>
    </row>
    <row r="439" spans="1:10" ht="12.75">
      <c r="A439" s="1" t="s">
        <v>38</v>
      </c>
      <c r="B439" s="1">
        <v>1995</v>
      </c>
      <c r="C439" s="1" t="s">
        <v>36</v>
      </c>
      <c r="D439" s="7">
        <v>60.3</v>
      </c>
      <c r="E439" s="2">
        <v>2654.423847</v>
      </c>
      <c r="F439" s="3">
        <v>316833.7702533463</v>
      </c>
      <c r="G439" s="12">
        <f>IF(OR(A439="CP-Acier",A439="CP-Fonte acquis",A439="CP-Aluminium"),F439/SUMIF('Table d''actualisation'!A:A,'Dist+Alim'!B439,'Table d''actualisation'!C:C),F439/SUMIF('Table d''actualisation'!A:A,'Dist+Alim'!B439,'Table d''actualisation'!B:B))</f>
        <v>527400.3132167504</v>
      </c>
      <c r="H439" s="13">
        <f t="shared" si="31"/>
        <v>198.68730226064397</v>
      </c>
      <c r="I439" t="str">
        <f t="shared" si="32"/>
        <v>Plastique</v>
      </c>
      <c r="J439" s="14">
        <f t="shared" si="33"/>
        <v>0.7144361324037178</v>
      </c>
    </row>
    <row r="440" spans="1:10" ht="12.75">
      <c r="A440" s="1" t="s">
        <v>38</v>
      </c>
      <c r="B440" s="1">
        <v>1995</v>
      </c>
      <c r="C440" s="1" t="s">
        <v>34</v>
      </c>
      <c r="D440" s="7">
        <v>60.3</v>
      </c>
      <c r="E440" s="2">
        <v>3140</v>
      </c>
      <c r="F440" s="3">
        <v>256226.68</v>
      </c>
      <c r="G440" s="12">
        <f>IF(OR(A440="CP-Acier",A440="CP-Fonte acquis",A440="CP-Aluminium"),F440/SUMIF('Table d''actualisation'!A:A,'Dist+Alim'!B440,'Table d''actualisation'!C:C),F440/SUMIF('Table d''actualisation'!A:A,'Dist+Alim'!B440,'Table d''actualisation'!B:B))</f>
        <v>426513.9766459627</v>
      </c>
      <c r="H440" s="13">
        <f t="shared" si="31"/>
        <v>135.83247663884163</v>
      </c>
      <c r="I440" t="str">
        <f t="shared" si="32"/>
        <v>Plastique</v>
      </c>
      <c r="J440" s="14">
        <f t="shared" si="33"/>
        <v>-0.9447750837855476</v>
      </c>
    </row>
    <row r="441" spans="1:10" ht="12.75">
      <c r="A441" s="1" t="s">
        <v>39</v>
      </c>
      <c r="B441" s="1">
        <v>1995</v>
      </c>
      <c r="C441" s="1" t="s">
        <v>30</v>
      </c>
      <c r="D441" s="7">
        <v>60.3</v>
      </c>
      <c r="E441" s="2">
        <v>33391</v>
      </c>
      <c r="F441" s="3">
        <v>3258442.57</v>
      </c>
      <c r="G441" s="12">
        <f>IF(OR(A441="CP-Acier",A441="CP-Fonte acquis",A441="CP-Aluminium"),F441/SUMIF('Table d''actualisation'!A:A,'Dist+Alim'!B441,'Table d''actualisation'!C:C),F441/SUMIF('Table d''actualisation'!A:A,'Dist+Alim'!B441,'Table d''actualisation'!B:B))</f>
        <v>5423991.358757763</v>
      </c>
      <c r="H441" s="13">
        <f t="shared" si="31"/>
        <v>162.43872177406377</v>
      </c>
      <c r="I441" t="str">
        <f t="shared" si="32"/>
        <v>Plastique</v>
      </c>
      <c r="J441" s="14">
        <f t="shared" si="33"/>
        <v>-0.24243632280219019</v>
      </c>
    </row>
    <row r="442" spans="1:10" ht="12.75">
      <c r="A442" s="1" t="s">
        <v>38</v>
      </c>
      <c r="B442" s="1">
        <v>1996</v>
      </c>
      <c r="C442" s="1" t="s">
        <v>30</v>
      </c>
      <c r="D442" s="7">
        <v>60.3</v>
      </c>
      <c r="E442" s="2">
        <v>2605</v>
      </c>
      <c r="F442" s="3">
        <v>260382.86</v>
      </c>
      <c r="G442" s="12">
        <f>IF(OR(A442="CP-Acier",A442="CP-Fonte acquis",A442="CP-Aluminium"),F442/SUMIF('Table d''actualisation'!A:A,'Dist+Alim'!B442,'Table d''actualisation'!C:C),F442/SUMIF('Table d''actualisation'!A:A,'Dist+Alim'!B442,'Table d''actualisation'!B:B))</f>
        <v>422924.8877575758</v>
      </c>
      <c r="H442" s="13">
        <f t="shared" si="31"/>
        <v>162.35120451346478</v>
      </c>
      <c r="I442" t="str">
        <f t="shared" si="32"/>
        <v>Plastique</v>
      </c>
      <c r="J442" s="14">
        <f t="shared" si="33"/>
        <v>-0.2447465610211254</v>
      </c>
    </row>
    <row r="443" spans="1:10" ht="12.75">
      <c r="A443" s="1" t="s">
        <v>38</v>
      </c>
      <c r="B443" s="1">
        <v>1996</v>
      </c>
      <c r="C443" s="1" t="s">
        <v>30</v>
      </c>
      <c r="D443" s="7">
        <v>60.3</v>
      </c>
      <c r="E443" s="2">
        <v>1340</v>
      </c>
      <c r="F443" s="3">
        <v>187635.73</v>
      </c>
      <c r="G443" s="12">
        <f>IF(OR(A443="CP-Acier",A443="CP-Fonte acquis",A443="CP-Aluminium"),F443/SUMIF('Table d''actualisation'!A:A,'Dist+Alim'!B443,'Table d''actualisation'!C:C),F443/SUMIF('Table d''actualisation'!A:A,'Dist+Alim'!B443,'Table d''actualisation'!B:B))</f>
        <v>304765.91296969703</v>
      </c>
      <c r="H443" s="13">
        <f t="shared" si="31"/>
        <v>227.43724848484854</v>
      </c>
      <c r="I443" t="str">
        <f t="shared" si="32"/>
        <v>Plastique</v>
      </c>
      <c r="J443" s="14">
        <f t="shared" si="33"/>
        <v>1.4733632755170072</v>
      </c>
    </row>
    <row r="444" spans="1:10" ht="12.75">
      <c r="A444" s="1" t="s">
        <v>38</v>
      </c>
      <c r="B444" s="1">
        <v>1996</v>
      </c>
      <c r="C444" s="1" t="s">
        <v>27</v>
      </c>
      <c r="D444" s="7">
        <v>60.3</v>
      </c>
      <c r="E444" s="2">
        <v>3316.66</v>
      </c>
      <c r="F444" s="3">
        <v>407161.84</v>
      </c>
      <c r="G444" s="12">
        <f>IF(OR(A444="CP-Acier",A444="CP-Fonte acquis",A444="CP-Aluminium"),F444/SUMIF('Table d''actualisation'!A:A,'Dist+Alim'!B444,'Table d''actualisation'!C:C),F444/SUMIF('Table d''actualisation'!A:A,'Dist+Alim'!B444,'Table d''actualisation'!B:B))</f>
        <v>661329.5340606062</v>
      </c>
      <c r="H444" s="13">
        <f t="shared" si="31"/>
        <v>199.39624021172088</v>
      </c>
      <c r="I444" t="str">
        <f t="shared" si="32"/>
        <v>Plastique</v>
      </c>
      <c r="J444" s="14">
        <f t="shared" si="33"/>
        <v>0.7331503327594184</v>
      </c>
    </row>
    <row r="445" spans="1:10" ht="12.75">
      <c r="A445" s="1" t="s">
        <v>38</v>
      </c>
      <c r="B445" s="1">
        <v>1996</v>
      </c>
      <c r="C445" s="1" t="s">
        <v>31</v>
      </c>
      <c r="D445" s="7">
        <v>60.3</v>
      </c>
      <c r="E445" s="2">
        <v>842.18809</v>
      </c>
      <c r="F445" s="3">
        <v>93711.7</v>
      </c>
      <c r="G445" s="12">
        <f>IF(OR(A445="CP-Acier",A445="CP-Fonte acquis",A445="CP-Aluminium"),F445/SUMIF('Table d''actualisation'!A:A,'Dist+Alim'!B445,'Table d''actualisation'!C:C),F445/SUMIF('Table d''actualisation'!A:A,'Dist+Alim'!B445,'Table d''actualisation'!B:B))</f>
        <v>152210.5187878788</v>
      </c>
      <c r="H445" s="13">
        <f t="shared" si="31"/>
        <v>180.73221480474606</v>
      </c>
      <c r="I445" t="str">
        <f t="shared" si="32"/>
        <v>Plastique</v>
      </c>
      <c r="J445" s="14">
        <f t="shared" si="33"/>
        <v>0.24046643795671988</v>
      </c>
    </row>
    <row r="446" spans="1:10" ht="12.75">
      <c r="A446" s="1" t="s">
        <v>38</v>
      </c>
      <c r="B446" s="1">
        <v>1996</v>
      </c>
      <c r="C446" s="1" t="s">
        <v>33</v>
      </c>
      <c r="D446" s="7">
        <v>60.3</v>
      </c>
      <c r="E446" s="2">
        <v>3258.1</v>
      </c>
      <c r="F446" s="3">
        <v>391158</v>
      </c>
      <c r="G446" s="12">
        <f>IF(OR(A446="CP-Acier",A446="CP-Fonte acquis",A446="CP-Aluminium"),F446/SUMIF('Table d''actualisation'!A:A,'Dist+Alim'!B446,'Table d''actualisation'!C:C),F446/SUMIF('Table d''actualisation'!A:A,'Dist+Alim'!B446,'Table d''actualisation'!B:B))</f>
        <v>635335.4181818182</v>
      </c>
      <c r="H446" s="13">
        <f t="shared" si="31"/>
        <v>195.00181645186404</v>
      </c>
      <c r="I446" t="str">
        <f t="shared" si="32"/>
        <v>Plastique</v>
      </c>
      <c r="J446" s="14">
        <f t="shared" si="33"/>
        <v>0.6171484646623737</v>
      </c>
    </row>
    <row r="447" spans="1:10" ht="12.75">
      <c r="A447" s="1" t="s">
        <v>38</v>
      </c>
      <c r="B447" s="1">
        <v>1996</v>
      </c>
      <c r="C447" s="1" t="s">
        <v>34</v>
      </c>
      <c r="D447" s="7">
        <v>60.3</v>
      </c>
      <c r="E447" s="2">
        <v>361</v>
      </c>
      <c r="F447" s="3">
        <v>32560.56</v>
      </c>
      <c r="G447" s="12">
        <f>IF(OR(A447="CP-Acier",A447="CP-Fonte acquis",A447="CP-Aluminium"),F447/SUMIF('Table d''actualisation'!A:A,'Dist+Alim'!B447,'Table d''actualisation'!C:C),F447/SUMIF('Table d''actualisation'!A:A,'Dist+Alim'!B447,'Table d''actualisation'!B:B))</f>
        <v>52886.24290909091</v>
      </c>
      <c r="H447" s="13">
        <f t="shared" si="31"/>
        <v>146.49928783681693</v>
      </c>
      <c r="I447" t="str">
        <f t="shared" si="32"/>
        <v>Plastique</v>
      </c>
      <c r="J447" s="14">
        <f t="shared" si="33"/>
        <v>-0.6631977728063436</v>
      </c>
    </row>
    <row r="448" spans="1:10" ht="12.75">
      <c r="A448" s="1" t="s">
        <v>39</v>
      </c>
      <c r="B448" s="1">
        <v>1996</v>
      </c>
      <c r="C448" s="1" t="s">
        <v>30</v>
      </c>
      <c r="D448" s="7">
        <v>60.3</v>
      </c>
      <c r="E448" s="2">
        <v>20385</v>
      </c>
      <c r="F448" s="3">
        <v>2260320.31</v>
      </c>
      <c r="G448" s="12">
        <f>IF(OR(A448="CP-Acier",A448="CP-Fonte acquis",A448="CP-Aluminium"),F448/SUMIF('Table d''actualisation'!A:A,'Dist+Alim'!B448,'Table d''actualisation'!C:C),F448/SUMIF('Table d''actualisation'!A:A,'Dist+Alim'!B448,'Table d''actualisation'!B:B))</f>
        <v>3671308.1398787885</v>
      </c>
      <c r="H448" s="13">
        <f t="shared" si="31"/>
        <v>180.0985106636639</v>
      </c>
      <c r="I448" t="str">
        <f t="shared" si="32"/>
        <v>Plastique</v>
      </c>
      <c r="J448" s="14">
        <f t="shared" si="33"/>
        <v>0.2237382232456378</v>
      </c>
    </row>
    <row r="449" spans="1:10" ht="12.75">
      <c r="A449" s="1" t="s">
        <v>38</v>
      </c>
      <c r="B449" s="1">
        <v>1997</v>
      </c>
      <c r="C449" s="1" t="s">
        <v>30</v>
      </c>
      <c r="D449" s="7">
        <v>60.3</v>
      </c>
      <c r="E449" s="2">
        <v>5139</v>
      </c>
      <c r="F449" s="3">
        <v>596531.87</v>
      </c>
      <c r="G449" s="12">
        <f>IF(OR(A449="CP-Acier",A449="CP-Fonte acquis",A449="CP-Aluminium"),F449/SUMIF('Table d''actualisation'!A:A,'Dist+Alim'!B449,'Table d''actualisation'!C:C),F449/SUMIF('Table d''actualisation'!A:A,'Dist+Alim'!B449,'Table d''actualisation'!B:B))</f>
        <v>948786.5944213651</v>
      </c>
      <c r="H449" s="13">
        <f t="shared" si="31"/>
        <v>184.62475081170754</v>
      </c>
      <c r="I449" t="str">
        <f t="shared" si="32"/>
        <v>Plastique</v>
      </c>
      <c r="J449" s="14">
        <f t="shared" si="33"/>
        <v>0.3432197164564823</v>
      </c>
    </row>
    <row r="450" spans="1:10" ht="12.75">
      <c r="A450" s="1" t="s">
        <v>38</v>
      </c>
      <c r="B450" s="1">
        <v>1997</v>
      </c>
      <c r="C450" s="1" t="s">
        <v>30</v>
      </c>
      <c r="D450" s="7">
        <v>60.3</v>
      </c>
      <c r="E450" s="2">
        <v>5620</v>
      </c>
      <c r="F450" s="3">
        <v>446013.41</v>
      </c>
      <c r="G450" s="12">
        <f>IF(OR(A450="CP-Acier",A450="CP-Fonte acquis",A450="CP-Aluminium"),F450/SUMIF('Table d''actualisation'!A:A,'Dist+Alim'!B450,'Table d''actualisation'!C:C),F450/SUMIF('Table d''actualisation'!A:A,'Dist+Alim'!B450,'Table d''actualisation'!B:B))</f>
        <v>709386.3138278932</v>
      </c>
      <c r="H450" s="13">
        <f t="shared" si="31"/>
        <v>126.22532274517673</v>
      </c>
      <c r="I450" t="str">
        <f t="shared" si="32"/>
        <v>Plastique</v>
      </c>
      <c r="J450" s="14">
        <f t="shared" si="33"/>
        <v>-1.1983800749430762</v>
      </c>
    </row>
    <row r="451" spans="1:10" ht="12.75">
      <c r="A451" s="1" t="s">
        <v>38</v>
      </c>
      <c r="B451" s="1">
        <v>1997</v>
      </c>
      <c r="C451" s="1" t="s">
        <v>36</v>
      </c>
      <c r="D451" s="7">
        <v>60.3</v>
      </c>
      <c r="E451" s="2">
        <v>3769</v>
      </c>
      <c r="F451" s="3">
        <v>388486.35</v>
      </c>
      <c r="G451" s="12">
        <f>IF(OR(A451="CP-Acier",A451="CP-Fonte acquis",A451="CP-Aluminium"),F451/SUMIF('Table d''actualisation'!A:A,'Dist+Alim'!B451,'Table d''actualisation'!C:C),F451/SUMIF('Table d''actualisation'!A:A,'Dist+Alim'!B451,'Table d''actualisation'!B:B))</f>
        <v>617889.26884273</v>
      </c>
      <c r="H451" s="13">
        <f t="shared" si="31"/>
        <v>163.93984315275404</v>
      </c>
      <c r="I451" t="str">
        <f t="shared" si="32"/>
        <v>Plastique</v>
      </c>
      <c r="J451" s="14">
        <f t="shared" si="33"/>
        <v>-0.2028104483566734</v>
      </c>
    </row>
    <row r="452" spans="1:10" ht="12.75">
      <c r="A452" s="1" t="s">
        <v>39</v>
      </c>
      <c r="B452" s="1">
        <v>1997</v>
      </c>
      <c r="C452" s="1" t="s">
        <v>30</v>
      </c>
      <c r="D452" s="7">
        <v>60.3</v>
      </c>
      <c r="E452" s="2">
        <v>9571</v>
      </c>
      <c r="F452" s="3">
        <v>1347461.66</v>
      </c>
      <c r="G452" s="12">
        <f>IF(OR(A452="CP-Acier",A452="CP-Fonte acquis",A452="CP-Aluminium"),F452/SUMIF('Table d''actualisation'!A:A,'Dist+Alim'!B452,'Table d''actualisation'!C:C),F452/SUMIF('Table d''actualisation'!A:A,'Dist+Alim'!B452,'Table d''actualisation'!B:B))</f>
        <v>2143143.767833828</v>
      </c>
      <c r="H452" s="13">
        <f t="shared" si="31"/>
        <v>223.92056920215526</v>
      </c>
      <c r="I452" t="str">
        <f t="shared" si="32"/>
        <v>Plastique</v>
      </c>
      <c r="J452" s="14">
        <f t="shared" si="33"/>
        <v>1.3805316806177739</v>
      </c>
    </row>
    <row r="453" spans="1:10" ht="12.75">
      <c r="A453" s="1" t="s">
        <v>38</v>
      </c>
      <c r="B453" s="1">
        <v>1998</v>
      </c>
      <c r="C453" s="1" t="s">
        <v>30</v>
      </c>
      <c r="D453" s="7">
        <v>60.3</v>
      </c>
      <c r="E453" s="2">
        <v>5903.86801</v>
      </c>
      <c r="F453" s="3">
        <v>536795.08</v>
      </c>
      <c r="G453" s="12">
        <f>IF(OR(A453="CP-Acier",A453="CP-Fonte acquis",A453="CP-Aluminium"),F453/SUMIF('Table d''actualisation'!A:A,'Dist+Alim'!B453,'Table d''actualisation'!C:C),F453/SUMIF('Table d''actualisation'!A:A,'Dist+Alim'!B453,'Table d''actualisation'!B:B))</f>
        <v>836401.6362790697</v>
      </c>
      <c r="H453" s="13">
        <f aca="true" t="shared" si="34" ref="H453:H516">G453/E453</f>
        <v>141.6701109954302</v>
      </c>
      <c r="I453" t="str">
        <f aca="true" t="shared" si="35" ref="I453:I516">IF(OR(A453="CP-Acier",A453="CP-Fonte acquis",A453="CP-Aluminium"),"Acier","Plastique")</f>
        <v>Plastique</v>
      </c>
      <c r="J453" s="14">
        <f t="shared" si="33"/>
        <v>-0.790676041991311</v>
      </c>
    </row>
    <row r="454" spans="1:10" ht="12.75">
      <c r="A454" s="1" t="s">
        <v>38</v>
      </c>
      <c r="B454" s="1">
        <v>1998</v>
      </c>
      <c r="C454" s="1" t="s">
        <v>30</v>
      </c>
      <c r="D454" s="7">
        <v>60.3</v>
      </c>
      <c r="E454" s="2">
        <v>5787</v>
      </c>
      <c r="F454" s="3">
        <v>390560.95</v>
      </c>
      <c r="G454" s="12">
        <f>IF(OR(A454="CP-Acier",A454="CP-Fonte acquis",A454="CP-Aluminium"),F454/SUMIF('Table d''actualisation'!A:A,'Dist+Alim'!B454,'Table d''actualisation'!C:C),F454/SUMIF('Table d''actualisation'!A:A,'Dist+Alim'!B454,'Table d''actualisation'!B:B))</f>
        <v>608548.4569767442</v>
      </c>
      <c r="H454" s="13">
        <f t="shared" si="34"/>
        <v>105.15784637579821</v>
      </c>
      <c r="I454" t="str">
        <f t="shared" si="35"/>
        <v>Plastique</v>
      </c>
      <c r="J454" s="14">
        <f t="shared" si="33"/>
        <v>-1.7545091031135116</v>
      </c>
    </row>
    <row r="455" spans="1:10" ht="12.75">
      <c r="A455" s="1" t="s">
        <v>38</v>
      </c>
      <c r="B455" s="1">
        <v>1998</v>
      </c>
      <c r="C455" s="1" t="s">
        <v>27</v>
      </c>
      <c r="D455" s="7">
        <v>60.3</v>
      </c>
      <c r="E455" s="2">
        <v>1702</v>
      </c>
      <c r="F455" s="3">
        <v>237626.94</v>
      </c>
      <c r="G455" s="12">
        <f>IF(OR(A455="CP-Acier",A455="CP-Fonte acquis",A455="CP-Aluminium"),F455/SUMIF('Table d''actualisation'!A:A,'Dist+Alim'!B455,'Table d''actualisation'!C:C),F455/SUMIF('Table d''actualisation'!A:A,'Dist+Alim'!B455,'Table d''actualisation'!B:B))</f>
        <v>370255.9297674419</v>
      </c>
      <c r="H455" s="13">
        <f t="shared" si="34"/>
        <v>217.5416743639494</v>
      </c>
      <c r="I455" t="str">
        <f t="shared" si="35"/>
        <v>Plastique</v>
      </c>
      <c r="J455" s="14">
        <f t="shared" si="33"/>
        <v>1.2121447070204476</v>
      </c>
    </row>
    <row r="456" spans="1:10" ht="12.75">
      <c r="A456" s="1" t="s">
        <v>38</v>
      </c>
      <c r="B456" s="1">
        <v>1998</v>
      </c>
      <c r="C456" s="1" t="s">
        <v>33</v>
      </c>
      <c r="D456" s="7">
        <v>60.3</v>
      </c>
      <c r="E456" s="2">
        <v>3411</v>
      </c>
      <c r="F456" s="3">
        <v>324135.51</v>
      </c>
      <c r="G456" s="12">
        <f>IF(OR(A456="CP-Acier",A456="CP-Fonte acquis",A456="CP-Aluminium"),F456/SUMIF('Table d''actualisation'!A:A,'Dist+Alim'!B456,'Table d''actualisation'!C:C),F456/SUMIF('Table d''actualisation'!A:A,'Dist+Alim'!B456,'Table d''actualisation'!B:B))</f>
        <v>505048.3527906977</v>
      </c>
      <c r="H456" s="13">
        <f t="shared" si="34"/>
        <v>148.064600642245</v>
      </c>
      <c r="I456" t="str">
        <f t="shared" si="35"/>
        <v>Plastique</v>
      </c>
      <c r="J456" s="14">
        <f t="shared" si="33"/>
        <v>-0.6218774041963308</v>
      </c>
    </row>
    <row r="457" spans="1:10" ht="12.75">
      <c r="A457" s="1" t="s">
        <v>38</v>
      </c>
      <c r="B457" s="1">
        <v>1998</v>
      </c>
      <c r="C457" s="1" t="s">
        <v>36</v>
      </c>
      <c r="D457" s="7">
        <v>60.3</v>
      </c>
      <c r="E457" s="2">
        <v>1994</v>
      </c>
      <c r="F457" s="3">
        <v>254401.55</v>
      </c>
      <c r="G457" s="12">
        <f>IF(OR(A457="CP-Acier",A457="CP-Fonte acquis",A457="CP-Aluminium"),F457/SUMIF('Table d''actualisation'!A:A,'Dist+Alim'!B457,'Table d''actualisation'!C:C),F457/SUMIF('Table d''actualisation'!A:A,'Dist+Alim'!B457,'Table d''actualisation'!B:B))</f>
        <v>396393.11279069766</v>
      </c>
      <c r="H457" s="13">
        <f t="shared" si="34"/>
        <v>198.7929352009517</v>
      </c>
      <c r="I457" t="str">
        <f t="shared" si="35"/>
        <v>Plastique</v>
      </c>
      <c r="J457" s="14">
        <f t="shared" si="33"/>
        <v>0.7172245795535388</v>
      </c>
    </row>
    <row r="458" spans="1:10" ht="12.75">
      <c r="A458" s="1" t="s">
        <v>38</v>
      </c>
      <c r="B458" s="1">
        <v>1999</v>
      </c>
      <c r="C458" s="1" t="s">
        <v>30</v>
      </c>
      <c r="D458" s="7">
        <v>60.3</v>
      </c>
      <c r="E458" s="2">
        <v>3194.48</v>
      </c>
      <c r="F458" s="3">
        <v>315090.32</v>
      </c>
      <c r="G458" s="12">
        <f>IF(OR(A458="CP-Acier",A458="CP-Fonte acquis",A458="CP-Aluminium"),F458/SUMIF('Table d''actualisation'!A:A,'Dist+Alim'!B458,'Table d''actualisation'!C:C),F458/SUMIF('Table d''actualisation'!A:A,'Dist+Alim'!B458,'Table d''actualisation'!B:B))</f>
        <v>481163.5655840456</v>
      </c>
      <c r="H458" s="13">
        <f t="shared" si="34"/>
        <v>150.6234396784596</v>
      </c>
      <c r="I458" t="str">
        <f t="shared" si="35"/>
        <v>Plastique</v>
      </c>
      <c r="J458" s="14">
        <f t="shared" si="33"/>
        <v>-0.5543304117847015</v>
      </c>
    </row>
    <row r="459" spans="1:10" ht="12.75">
      <c r="A459" s="1" t="s">
        <v>38</v>
      </c>
      <c r="B459" s="1">
        <v>1999</v>
      </c>
      <c r="C459" s="1" t="s">
        <v>30</v>
      </c>
      <c r="D459" s="7">
        <v>60.3</v>
      </c>
      <c r="E459" s="2">
        <v>3324.203218</v>
      </c>
      <c r="F459" s="3">
        <v>370334.88</v>
      </c>
      <c r="G459" s="12">
        <f>IF(OR(A459="CP-Acier",A459="CP-Fonte acquis",A459="CP-Aluminium"),F459/SUMIF('Table d''actualisation'!A:A,'Dist+Alim'!B459,'Table d''actualisation'!C:C),F459/SUMIF('Table d''actualisation'!A:A,'Dist+Alim'!B459,'Table d''actualisation'!B:B))</f>
        <v>565525.6287179488</v>
      </c>
      <c r="H459" s="13">
        <f t="shared" si="34"/>
        <v>170.12366321520983</v>
      </c>
      <c r="I459" t="str">
        <f t="shared" si="35"/>
        <v>Plastique</v>
      </c>
      <c r="J459" s="14">
        <f t="shared" si="33"/>
        <v>-0.039572964121828945</v>
      </c>
    </row>
    <row r="460" spans="1:10" ht="12.75">
      <c r="A460" s="1" t="s">
        <v>38</v>
      </c>
      <c r="B460" s="1">
        <v>1999</v>
      </c>
      <c r="C460" s="1" t="s">
        <v>27</v>
      </c>
      <c r="D460" s="7">
        <v>60.3</v>
      </c>
      <c r="E460" s="2">
        <v>1588</v>
      </c>
      <c r="F460" s="3">
        <v>195902.36</v>
      </c>
      <c r="G460" s="12">
        <f>IF(OR(A460="CP-Acier",A460="CP-Fonte acquis",A460="CP-Aluminium"),F460/SUMIF('Table d''actualisation'!A:A,'Dist+Alim'!B460,'Table d''actualisation'!C:C),F460/SUMIF('Table d''actualisation'!A:A,'Dist+Alim'!B460,'Table d''actualisation'!B:B))</f>
        <v>299155.7406267806</v>
      </c>
      <c r="H460" s="13">
        <f t="shared" si="34"/>
        <v>188.38522709495</v>
      </c>
      <c r="I460" t="str">
        <f t="shared" si="35"/>
        <v>Plastique</v>
      </c>
      <c r="J460" s="14">
        <f t="shared" si="33"/>
        <v>0.4424869463890297</v>
      </c>
    </row>
    <row r="461" spans="1:10" ht="12.75">
      <c r="A461" s="1" t="s">
        <v>38</v>
      </c>
      <c r="B461" s="1">
        <v>1999</v>
      </c>
      <c r="C461" s="1" t="s">
        <v>31</v>
      </c>
      <c r="D461" s="7">
        <v>60.3</v>
      </c>
      <c r="E461" s="2">
        <v>2394</v>
      </c>
      <c r="F461" s="3">
        <v>199959.47</v>
      </c>
      <c r="G461" s="12">
        <f>IF(OR(A461="CP-Acier",A461="CP-Fonte acquis",A461="CP-Aluminium"),F461/SUMIF('Table d''actualisation'!A:A,'Dist+Alim'!B461,'Table d''actualisation'!C:C),F461/SUMIF('Table d''actualisation'!A:A,'Dist+Alim'!B461,'Table d''actualisation'!B:B))</f>
        <v>305351.21344729344</v>
      </c>
      <c r="H461" s="13">
        <f t="shared" si="34"/>
        <v>127.54854362877755</v>
      </c>
      <c r="I461" t="str">
        <f t="shared" si="35"/>
        <v>Plastique</v>
      </c>
      <c r="J461" s="14">
        <f t="shared" si="33"/>
        <v>-1.1634503315248585</v>
      </c>
    </row>
    <row r="462" spans="1:10" ht="12.75">
      <c r="A462" s="1" t="s">
        <v>38</v>
      </c>
      <c r="B462" s="1">
        <v>1999</v>
      </c>
      <c r="C462" s="1" t="s">
        <v>33</v>
      </c>
      <c r="D462" s="7">
        <v>60.3</v>
      </c>
      <c r="E462" s="2">
        <v>2220</v>
      </c>
      <c r="F462" s="3">
        <v>214375.68</v>
      </c>
      <c r="G462" s="12">
        <f>IF(OR(A462="CP-Acier",A462="CP-Fonte acquis",A462="CP-Aluminium"),F462/SUMIF('Table d''actualisation'!A:A,'Dist+Alim'!B462,'Table d''actualisation'!C:C),F462/SUMIF('Table d''actualisation'!A:A,'Dist+Alim'!B462,'Table d''actualisation'!B:B))</f>
        <v>327365.7107692308</v>
      </c>
      <c r="H462" s="13">
        <f t="shared" si="34"/>
        <v>147.4620318780319</v>
      </c>
      <c r="I462" t="str">
        <f t="shared" si="35"/>
        <v>Plastique</v>
      </c>
      <c r="J462" s="14">
        <f t="shared" si="33"/>
        <v>-0.6377837223225387</v>
      </c>
    </row>
    <row r="463" spans="1:10" ht="12.75">
      <c r="A463" s="1" t="s">
        <v>38</v>
      </c>
      <c r="B463" s="1">
        <v>1999</v>
      </c>
      <c r="C463" s="1" t="s">
        <v>36</v>
      </c>
      <c r="D463" s="7">
        <v>60.3</v>
      </c>
      <c r="E463" s="2">
        <v>1149</v>
      </c>
      <c r="F463" s="3">
        <v>160822.49</v>
      </c>
      <c r="G463" s="12">
        <f>IF(OR(A463="CP-Acier",A463="CP-Fonte acquis",A463="CP-Aluminium"),F463/SUMIF('Table d''actualisation'!A:A,'Dist+Alim'!B463,'Table d''actualisation'!C:C),F463/SUMIF('Table d''actualisation'!A:A,'Dist+Alim'!B463,'Table d''actualisation'!B:B))</f>
        <v>245586.48045584044</v>
      </c>
      <c r="H463" s="13">
        <f t="shared" si="34"/>
        <v>213.73932154555305</v>
      </c>
      <c r="I463" t="str">
        <f t="shared" si="35"/>
        <v>Plastique</v>
      </c>
      <c r="J463" s="14">
        <f t="shared" si="33"/>
        <v>1.1117720406136902</v>
      </c>
    </row>
    <row r="464" spans="1:10" ht="12.75">
      <c r="A464" s="1" t="s">
        <v>38</v>
      </c>
      <c r="B464" s="1">
        <v>1999</v>
      </c>
      <c r="C464" s="1" t="s">
        <v>34</v>
      </c>
      <c r="D464" s="7">
        <v>60.3</v>
      </c>
      <c r="E464" s="2">
        <v>487</v>
      </c>
      <c r="F464" s="3">
        <v>33823.61</v>
      </c>
      <c r="G464" s="12">
        <f>IF(OR(A464="CP-Acier",A464="CP-Fonte acquis",A464="CP-Aluminium"),F464/SUMIF('Table d''actualisation'!A:A,'Dist+Alim'!B464,'Table d''actualisation'!C:C),F464/SUMIF('Table d''actualisation'!A:A,'Dist+Alim'!B464,'Table d''actualisation'!B:B))</f>
        <v>51650.86883190883</v>
      </c>
      <c r="H464" s="13">
        <f t="shared" si="34"/>
        <v>106.05927891562389</v>
      </c>
      <c r="I464" t="str">
        <f t="shared" si="35"/>
        <v>Plastique</v>
      </c>
      <c r="J464" s="14">
        <f t="shared" si="33"/>
        <v>-1.730713523920974</v>
      </c>
    </row>
    <row r="465" spans="1:10" ht="12.75">
      <c r="A465" s="1" t="s">
        <v>39</v>
      </c>
      <c r="B465" s="1">
        <v>1999</v>
      </c>
      <c r="C465" s="1" t="s">
        <v>30</v>
      </c>
      <c r="D465" s="7">
        <v>60.3</v>
      </c>
      <c r="E465" s="2">
        <v>7742</v>
      </c>
      <c r="F465" s="3">
        <v>1080452.76</v>
      </c>
      <c r="G465" s="12">
        <f>IF(OR(A465="CP-Acier",A465="CP-Fonte acquis",A465="CP-Aluminium"),F465/SUMIF('Table d''actualisation'!A:A,'Dist+Alim'!B465,'Table d''actualisation'!C:C),F465/SUMIF('Table d''actualisation'!A:A,'Dist+Alim'!B465,'Table d''actualisation'!B:B))</f>
        <v>1649922.1634188036</v>
      </c>
      <c r="H465" s="13">
        <f t="shared" si="34"/>
        <v>213.11317016517742</v>
      </c>
      <c r="I465" t="str">
        <f t="shared" si="35"/>
        <v>Plastique</v>
      </c>
      <c r="J465" s="14">
        <f t="shared" si="33"/>
        <v>1.0952432000183345</v>
      </c>
    </row>
    <row r="466" spans="1:10" ht="12.75">
      <c r="A466" s="1" t="s">
        <v>38</v>
      </c>
      <c r="B466" s="1">
        <v>2000</v>
      </c>
      <c r="C466" s="1" t="s">
        <v>30</v>
      </c>
      <c r="D466" s="7">
        <v>60.3</v>
      </c>
      <c r="E466" s="2">
        <v>8200.3</v>
      </c>
      <c r="F466" s="3">
        <v>592912.94</v>
      </c>
      <c r="G466" s="12">
        <f>IF(OR(A466="CP-Acier",A466="CP-Fonte acquis",A466="CP-Aluminium"),F466/SUMIF('Table d''actualisation'!A:A,'Dist+Alim'!B466,'Table d''actualisation'!C:C),F466/SUMIF('Table d''actualisation'!A:A,'Dist+Alim'!B466,'Table d''actualisation'!B:B))</f>
        <v>887713.2286033519</v>
      </c>
      <c r="H466" s="13">
        <f t="shared" si="34"/>
        <v>108.25375030222699</v>
      </c>
      <c r="I466" t="str">
        <f t="shared" si="35"/>
        <v>Plastique</v>
      </c>
      <c r="J466" s="14">
        <f t="shared" si="33"/>
        <v>-1.6727849320867252</v>
      </c>
    </row>
    <row r="467" spans="1:10" ht="12.75">
      <c r="A467" s="1" t="s">
        <v>38</v>
      </c>
      <c r="B467" s="1">
        <v>2000</v>
      </c>
      <c r="C467" s="1" t="s">
        <v>30</v>
      </c>
      <c r="D467" s="7">
        <v>60.3</v>
      </c>
      <c r="E467" s="2">
        <v>12252.073914999999</v>
      </c>
      <c r="F467" s="3">
        <v>1001250.17</v>
      </c>
      <c r="G467" s="12">
        <f>IF(OR(A467="CP-Acier",A467="CP-Fonte acquis",A467="CP-Aluminium"),F467/SUMIF('Table d''actualisation'!A:A,'Dist+Alim'!B467,'Table d''actualisation'!C:C),F467/SUMIF('Table d''actualisation'!A:A,'Dist+Alim'!B467,'Table d''actualisation'!B:B))</f>
        <v>1499078.4668156425</v>
      </c>
      <c r="H467" s="13">
        <f t="shared" si="34"/>
        <v>122.35303812363938</v>
      </c>
      <c r="I467" t="str">
        <f t="shared" si="35"/>
        <v>Plastique</v>
      </c>
      <c r="J467" s="14">
        <f t="shared" si="33"/>
        <v>-1.3005987671878185</v>
      </c>
    </row>
    <row r="468" spans="1:10" ht="12.75">
      <c r="A468" s="1" t="s">
        <v>38</v>
      </c>
      <c r="B468" s="1">
        <v>2000</v>
      </c>
      <c r="C468" s="1" t="s">
        <v>31</v>
      </c>
      <c r="D468" s="7">
        <v>60.3</v>
      </c>
      <c r="E468" s="2">
        <v>824</v>
      </c>
      <c r="F468" s="3">
        <v>77503.9</v>
      </c>
      <c r="G468" s="12">
        <f>IF(OR(A468="CP-Acier",A468="CP-Fonte acquis",A468="CP-Aluminium"),F468/SUMIF('Table d''actualisation'!A:A,'Dist+Alim'!B468,'Table d''actualisation'!C:C),F468/SUMIF('Table d''actualisation'!A:A,'Dist+Alim'!B468,'Table d''actualisation'!B:B))</f>
        <v>116039.35865921788</v>
      </c>
      <c r="H468" s="13">
        <f t="shared" si="34"/>
        <v>140.8244643922547</v>
      </c>
      <c r="I468" t="str">
        <f t="shared" si="35"/>
        <v>Plastique</v>
      </c>
      <c r="J468" s="14">
        <f t="shared" si="33"/>
        <v>-0.8129990110718976</v>
      </c>
    </row>
    <row r="469" spans="1:10" ht="12.75">
      <c r="A469" s="1" t="s">
        <v>38</v>
      </c>
      <c r="B469" s="1">
        <v>2000</v>
      </c>
      <c r="C469" s="1" t="s">
        <v>33</v>
      </c>
      <c r="D469" s="7">
        <v>60.3</v>
      </c>
      <c r="E469" s="2">
        <v>2534.74</v>
      </c>
      <c r="F469" s="3">
        <v>236400.09</v>
      </c>
      <c r="G469" s="12">
        <f>IF(OR(A469="CP-Acier",A469="CP-Fonte acquis",A469="CP-Aluminium"),F469/SUMIF('Table d''actualisation'!A:A,'Dist+Alim'!B469,'Table d''actualisation'!C:C),F469/SUMIF('Table d''actualisation'!A:A,'Dist+Alim'!B469,'Table d''actualisation'!B:B))</f>
        <v>353939.7995530726</v>
      </c>
      <c r="H469" s="13">
        <f t="shared" si="34"/>
        <v>139.63554429766864</v>
      </c>
      <c r="I469" t="str">
        <f t="shared" si="35"/>
        <v>Plastique</v>
      </c>
      <c r="J469" s="14">
        <f t="shared" si="33"/>
        <v>-0.8443835473676394</v>
      </c>
    </row>
    <row r="470" spans="1:10" ht="12.75">
      <c r="A470" s="1" t="s">
        <v>38</v>
      </c>
      <c r="B470" s="1">
        <v>2000</v>
      </c>
      <c r="C470" s="1" t="s">
        <v>36</v>
      </c>
      <c r="D470" s="7">
        <v>60.3</v>
      </c>
      <c r="E470" s="2">
        <v>1986.2</v>
      </c>
      <c r="F470" s="3">
        <v>278983.26</v>
      </c>
      <c r="G470" s="12">
        <f>IF(OR(A470="CP-Acier",A470="CP-Fonte acquis",A470="CP-Aluminium"),F470/SUMIF('Table d''actualisation'!A:A,'Dist+Alim'!B470,'Table d''actualisation'!C:C),F470/SUMIF('Table d''actualisation'!A:A,'Dist+Alim'!B470,'Table d''actualisation'!B:B))</f>
        <v>417695.607150838</v>
      </c>
      <c r="H470" s="13">
        <f t="shared" si="34"/>
        <v>210.2988657490877</v>
      </c>
      <c r="I470" t="str">
        <f t="shared" si="35"/>
        <v>Plastique</v>
      </c>
      <c r="J470" s="14">
        <f t="shared" si="33"/>
        <v>1.0209525563525068</v>
      </c>
    </row>
    <row r="471" spans="1:10" ht="12.75">
      <c r="A471" s="1" t="s">
        <v>38</v>
      </c>
      <c r="B471" s="1">
        <v>2000</v>
      </c>
      <c r="C471" s="1" t="s">
        <v>34</v>
      </c>
      <c r="D471" s="7">
        <v>60.3</v>
      </c>
      <c r="E471" s="2">
        <v>290</v>
      </c>
      <c r="F471" s="3">
        <v>32495.98</v>
      </c>
      <c r="G471" s="12">
        <f>IF(OR(A471="CP-Acier",A471="CP-Fonte acquis",A471="CP-Aluminium"),F471/SUMIF('Table d''actualisation'!A:A,'Dist+Alim'!B471,'Table d''actualisation'!C:C),F471/SUMIF('Table d''actualisation'!A:A,'Dist+Alim'!B471,'Table d''actualisation'!B:B))</f>
        <v>48653.19910614525</v>
      </c>
      <c r="H471" s="13">
        <f t="shared" si="34"/>
        <v>167.76965209015603</v>
      </c>
      <c r="I471" t="str">
        <f t="shared" si="35"/>
        <v>Plastique</v>
      </c>
      <c r="J471" s="14">
        <f t="shared" si="33"/>
        <v>-0.10171300863050038</v>
      </c>
    </row>
    <row r="472" spans="1:10" ht="12.75">
      <c r="A472" s="1" t="s">
        <v>39</v>
      </c>
      <c r="B472" s="1">
        <v>2000</v>
      </c>
      <c r="C472" s="1" t="s">
        <v>30</v>
      </c>
      <c r="D472" s="7">
        <v>60.3</v>
      </c>
      <c r="E472" s="2">
        <v>14774</v>
      </c>
      <c r="F472" s="3">
        <v>1369621.15</v>
      </c>
      <c r="G472" s="12">
        <f>IF(OR(A472="CP-Acier",A472="CP-Fonte acquis",A472="CP-Aluminium"),F472/SUMIF('Table d''actualisation'!A:A,'Dist+Alim'!B472,'Table d''actualisation'!C:C),F472/SUMIF('Table d''actualisation'!A:A,'Dist+Alim'!B472,'Table d''actualisation'!B:B))</f>
        <v>2050605.9675977654</v>
      </c>
      <c r="H472" s="13">
        <f t="shared" si="34"/>
        <v>138.79829210760562</v>
      </c>
      <c r="I472" t="str">
        <f t="shared" si="35"/>
        <v>Plastique</v>
      </c>
      <c r="J472" s="14">
        <f t="shared" si="33"/>
        <v>-0.8664849248003014</v>
      </c>
    </row>
    <row r="473" spans="1:10" ht="12.75">
      <c r="A473" s="1" t="s">
        <v>38</v>
      </c>
      <c r="B473" s="1">
        <v>2001</v>
      </c>
      <c r="C473" s="1" t="s">
        <v>30</v>
      </c>
      <c r="D473" s="7">
        <v>60.3</v>
      </c>
      <c r="E473" s="2">
        <v>16737</v>
      </c>
      <c r="F473" s="3">
        <v>1316393.59</v>
      </c>
      <c r="G473" s="12">
        <f>IF(OR(A473="CP-Acier",A473="CP-Fonte acquis",A473="CP-Aluminium"),F473/SUMIF('Table d''actualisation'!A:A,'Dist+Alim'!B473,'Table d''actualisation'!C:C),F473/SUMIF('Table d''actualisation'!A:A,'Dist+Alim'!B473,'Table d''actualisation'!B:B))</f>
        <v>1938425.725934066</v>
      </c>
      <c r="H473" s="13">
        <f t="shared" si="34"/>
        <v>115.81679667407936</v>
      </c>
      <c r="I473" t="str">
        <f t="shared" si="35"/>
        <v>Plastique</v>
      </c>
      <c r="J473" s="14">
        <f t="shared" si="33"/>
        <v>-1.4731393003536506</v>
      </c>
    </row>
    <row r="474" spans="1:10" ht="12.75">
      <c r="A474" s="1" t="s">
        <v>38</v>
      </c>
      <c r="B474" s="1">
        <v>2001</v>
      </c>
      <c r="C474" s="1" t="s">
        <v>33</v>
      </c>
      <c r="D474" s="7">
        <v>60.3</v>
      </c>
      <c r="E474" s="2">
        <v>2475</v>
      </c>
      <c r="F474" s="3">
        <v>203109.01</v>
      </c>
      <c r="G474" s="12">
        <f>IF(OR(A474="CP-Acier",A474="CP-Fonte acquis",A474="CP-Aluminium"),F474/SUMIF('Table d''actualisation'!A:A,'Dist+Alim'!B474,'Table d''actualisation'!C:C),F474/SUMIF('Table d''actualisation'!A:A,'Dist+Alim'!B474,'Table d''actualisation'!B:B))</f>
        <v>299083.59714285715</v>
      </c>
      <c r="H474" s="13">
        <f t="shared" si="34"/>
        <v>120.84185743145744</v>
      </c>
      <c r="I474" t="str">
        <f t="shared" si="35"/>
        <v>Plastique</v>
      </c>
      <c r="J474" s="14">
        <f t="shared" si="33"/>
        <v>-1.3404901825143645</v>
      </c>
    </row>
    <row r="475" spans="1:10" ht="12.75">
      <c r="A475" s="1" t="s">
        <v>39</v>
      </c>
      <c r="B475" s="1">
        <v>2001</v>
      </c>
      <c r="C475" s="1" t="s">
        <v>30</v>
      </c>
      <c r="D475" s="7">
        <v>60.3</v>
      </c>
      <c r="E475" s="2">
        <v>6085</v>
      </c>
      <c r="F475" s="3">
        <v>786941.1</v>
      </c>
      <c r="G475" s="12">
        <f>IF(OR(A475="CP-Acier",A475="CP-Fonte acquis",A475="CP-Aluminium"),F475/SUMIF('Table d''actualisation'!A:A,'Dist+Alim'!B475,'Table d''actualisation'!C:C),F475/SUMIF('Table d''actualisation'!A:A,'Dist+Alim'!B475,'Table d''actualisation'!B:B))</f>
        <v>1158792.389010989</v>
      </c>
      <c r="H475" s="13">
        <f t="shared" si="34"/>
        <v>190.43424634527346</v>
      </c>
      <c r="I475" t="str">
        <f t="shared" si="35"/>
        <v>Plastique</v>
      </c>
      <c r="J475" s="14">
        <f t="shared" si="33"/>
        <v>0.4965759632416216</v>
      </c>
    </row>
    <row r="476" spans="1:10" ht="12.75">
      <c r="A476" s="1" t="s">
        <v>38</v>
      </c>
      <c r="B476" s="1">
        <v>2002</v>
      </c>
      <c r="C476" s="1" t="s">
        <v>30</v>
      </c>
      <c r="D476" s="7">
        <v>60.3</v>
      </c>
      <c r="E476" s="2">
        <v>12626.048182</v>
      </c>
      <c r="F476" s="3">
        <v>1490318.55</v>
      </c>
      <c r="G476" s="12">
        <f>IF(OR(A476="CP-Acier",A476="CP-Fonte acquis",A476="CP-Aluminium"),F476/SUMIF('Table d''actualisation'!A:A,'Dist+Alim'!B476,'Table d''actualisation'!C:C),F476/SUMIF('Table d''actualisation'!A:A,'Dist+Alim'!B476,'Table d''actualisation'!B:B))</f>
        <v>2164798.76097561</v>
      </c>
      <c r="H476" s="13">
        <f t="shared" si="34"/>
        <v>171.45497385807536</v>
      </c>
      <c r="I476" t="str">
        <f t="shared" si="35"/>
        <v>Plastique</v>
      </c>
      <c r="J476" s="14">
        <f t="shared" si="33"/>
        <v>-0.004429671160271106</v>
      </c>
    </row>
    <row r="477" spans="1:10" ht="12.75">
      <c r="A477" s="1" t="s">
        <v>38</v>
      </c>
      <c r="B477" s="1">
        <v>2002</v>
      </c>
      <c r="C477" s="1" t="s">
        <v>30</v>
      </c>
      <c r="D477" s="7">
        <v>60.3</v>
      </c>
      <c r="E477" s="2">
        <v>14052.3</v>
      </c>
      <c r="F477" s="3">
        <v>1615118.98</v>
      </c>
      <c r="G477" s="12">
        <f>IF(OR(A477="CP-Acier",A477="CP-Fonte acquis",A477="CP-Aluminium"),F477/SUMIF('Table d''actualisation'!A:A,'Dist+Alim'!B477,'Table d''actualisation'!C:C),F477/SUMIF('Table d''actualisation'!A:A,'Dist+Alim'!B477,'Table d''actualisation'!B:B))</f>
        <v>2346080.686395664</v>
      </c>
      <c r="H477" s="13">
        <f t="shared" si="34"/>
        <v>166.95350130552748</v>
      </c>
      <c r="I477" t="str">
        <f t="shared" si="35"/>
        <v>Plastique</v>
      </c>
      <c r="J477" s="14">
        <f t="shared" si="33"/>
        <v>-0.12325736139197933</v>
      </c>
    </row>
    <row r="478" spans="1:10" ht="12.75">
      <c r="A478" s="1" t="s">
        <v>38</v>
      </c>
      <c r="B478" s="1">
        <v>2002</v>
      </c>
      <c r="C478" s="1" t="s">
        <v>30</v>
      </c>
      <c r="D478" s="7">
        <v>60.3</v>
      </c>
      <c r="E478" s="2">
        <v>1493</v>
      </c>
      <c r="F478" s="3">
        <v>224917.06</v>
      </c>
      <c r="G478" s="12">
        <f>IF(OR(A478="CP-Acier",A478="CP-Fonte acquis",A478="CP-Aluminium"),F478/SUMIF('Table d''actualisation'!A:A,'Dist+Alim'!B478,'Table d''actualisation'!C:C),F478/SUMIF('Table d''actualisation'!A:A,'Dist+Alim'!B478,'Table d''actualisation'!B:B))</f>
        <v>326708.7917615176</v>
      </c>
      <c r="H478" s="13">
        <f t="shared" si="34"/>
        <v>218.8270540934478</v>
      </c>
      <c r="I478" t="str">
        <f t="shared" si="35"/>
        <v>Plastique</v>
      </c>
      <c r="J478" s="14">
        <f t="shared" si="33"/>
        <v>1.2460755379971913</v>
      </c>
    </row>
    <row r="479" spans="1:10" ht="12.75">
      <c r="A479" s="1" t="s">
        <v>38</v>
      </c>
      <c r="B479" s="1">
        <v>2002</v>
      </c>
      <c r="C479" s="1" t="s">
        <v>30</v>
      </c>
      <c r="D479" s="7">
        <v>60.3</v>
      </c>
      <c r="E479" s="2">
        <v>8827</v>
      </c>
      <c r="F479" s="3">
        <v>966286.8400000001</v>
      </c>
      <c r="G479" s="12">
        <f>IF(OR(A479="CP-Acier",A479="CP-Fonte acquis",A479="CP-Aluminium"),F479/SUMIF('Table d''actualisation'!A:A,'Dist+Alim'!B479,'Table d''actualisation'!C:C),F479/SUMIF('Table d''actualisation'!A:A,'Dist+Alim'!B479,'Table d''actualisation'!B:B))</f>
        <v>1403603.6483468835</v>
      </c>
      <c r="H479" s="13">
        <f t="shared" si="34"/>
        <v>159.01253521546204</v>
      </c>
      <c r="I479" t="str">
        <f t="shared" si="35"/>
        <v>Plastique</v>
      </c>
      <c r="J479" s="14">
        <f t="shared" si="33"/>
        <v>-0.3328791346396479</v>
      </c>
    </row>
    <row r="480" spans="1:10" ht="12.75">
      <c r="A480" s="1" t="s">
        <v>38</v>
      </c>
      <c r="B480" s="1">
        <v>2002</v>
      </c>
      <c r="C480" s="1" t="s">
        <v>31</v>
      </c>
      <c r="D480" s="7">
        <v>60.3</v>
      </c>
      <c r="E480" s="2">
        <v>498.2</v>
      </c>
      <c r="F480" s="3">
        <v>40544.69</v>
      </c>
      <c r="G480" s="12">
        <f>IF(OR(A480="CP-Acier",A480="CP-Fonte acquis",A480="CP-Aluminium"),F480/SUMIF('Table d''actualisation'!A:A,'Dist+Alim'!B480,'Table d''actualisation'!C:C),F480/SUMIF('Table d''actualisation'!A:A,'Dist+Alim'!B480,'Table d''actualisation'!B:B))</f>
        <v>58894.183848238485</v>
      </c>
      <c r="H480" s="13">
        <f t="shared" si="34"/>
        <v>118.21393787281912</v>
      </c>
      <c r="I480" t="str">
        <f t="shared" si="35"/>
        <v>Plastique</v>
      </c>
      <c r="J480" s="14">
        <f t="shared" si="33"/>
        <v>-1.4098607290682859</v>
      </c>
    </row>
    <row r="481" spans="1:10" ht="12.75">
      <c r="A481" s="1" t="s">
        <v>38</v>
      </c>
      <c r="B481" s="1">
        <v>2002</v>
      </c>
      <c r="C481" s="1" t="s">
        <v>33</v>
      </c>
      <c r="D481" s="7">
        <v>60.3</v>
      </c>
      <c r="E481" s="2">
        <v>1530.7</v>
      </c>
      <c r="F481" s="3">
        <v>224861.22400303677</v>
      </c>
      <c r="G481" s="12">
        <f>IF(OR(A481="CP-Acier",A481="CP-Fonte acquis",A481="CP-Aluminium"),F481/SUMIF('Table d''actualisation'!A:A,'Dist+Alim'!B481,'Table d''actualisation'!C:C),F481/SUMIF('Table d''actualisation'!A:A,'Dist+Alim'!B481,'Table d''actualisation'!B:B))</f>
        <v>326627.6858147092</v>
      </c>
      <c r="H481" s="13">
        <f t="shared" si="34"/>
        <v>213.384520686424</v>
      </c>
      <c r="I481" t="str">
        <f t="shared" si="35"/>
        <v>Plastique</v>
      </c>
      <c r="J481" s="14">
        <f t="shared" si="33"/>
        <v>1.1024061795337046</v>
      </c>
    </row>
    <row r="482" spans="1:10" ht="12.75">
      <c r="A482" s="1" t="s">
        <v>38</v>
      </c>
      <c r="B482" s="1">
        <v>2002</v>
      </c>
      <c r="C482" s="1" t="s">
        <v>36</v>
      </c>
      <c r="D482" s="7">
        <v>60.3</v>
      </c>
      <c r="E482" s="2">
        <v>658.3</v>
      </c>
      <c r="F482" s="3">
        <v>87540.21</v>
      </c>
      <c r="G482" s="12">
        <f>IF(OR(A482="CP-Acier",A482="CP-Fonte acquis",A482="CP-Aluminium"),F482/SUMIF('Table d''actualisation'!A:A,'Dist+Alim'!B482,'Table d''actualisation'!C:C),F482/SUMIF('Table d''actualisation'!A:A,'Dist+Alim'!B482,'Table d''actualisation'!B:B))</f>
        <v>127158.67902439025</v>
      </c>
      <c r="H482" s="13">
        <f t="shared" si="34"/>
        <v>193.16220419928644</v>
      </c>
      <c r="I482" t="str">
        <f t="shared" si="35"/>
        <v>Plastique</v>
      </c>
      <c r="J482" s="14">
        <f t="shared" si="33"/>
        <v>0.5685872722205763</v>
      </c>
    </row>
    <row r="483" spans="1:10" ht="12.75">
      <c r="A483" s="1" t="s">
        <v>38</v>
      </c>
      <c r="B483" s="1">
        <v>2003</v>
      </c>
      <c r="C483" s="1" t="s">
        <v>30</v>
      </c>
      <c r="D483" s="7">
        <v>60.3</v>
      </c>
      <c r="E483" s="2">
        <v>15597.1</v>
      </c>
      <c r="F483" s="3">
        <v>2156774.69</v>
      </c>
      <c r="G483" s="12">
        <f>IF(OR(A483="CP-Acier",A483="CP-Fonte acquis",A483="CP-Aluminium"),F483/SUMIF('Table d''actualisation'!A:A,'Dist+Alim'!B483,'Table d''actualisation'!C:C),F483/SUMIF('Table d''actualisation'!A:A,'Dist+Alim'!B483,'Table d''actualisation'!B:B))</f>
        <v>3074551.153829787</v>
      </c>
      <c r="H483" s="13">
        <f t="shared" si="34"/>
        <v>197.12325713304313</v>
      </c>
      <c r="I483" t="str">
        <f t="shared" si="35"/>
        <v>Plastique</v>
      </c>
      <c r="J483" s="14">
        <f t="shared" si="33"/>
        <v>0.6731492273384471</v>
      </c>
    </row>
    <row r="484" spans="1:10" ht="12.75">
      <c r="A484" s="1" t="s">
        <v>38</v>
      </c>
      <c r="B484" s="1">
        <v>2003</v>
      </c>
      <c r="C484" s="1" t="s">
        <v>30</v>
      </c>
      <c r="D484" s="7">
        <v>60.3</v>
      </c>
      <c r="E484" s="2">
        <v>19285.94</v>
      </c>
      <c r="F484" s="3">
        <v>1758907.8100761767</v>
      </c>
      <c r="G484" s="12">
        <f>IF(OR(A484="CP-Acier",A484="CP-Fonte acquis",A484="CP-Aluminium"),F484/SUMIF('Table d''actualisation'!A:A,'Dist+Alim'!B484,'Table d''actualisation'!C:C),F484/SUMIF('Table d''actualisation'!A:A,'Dist+Alim'!B484,'Table d''actualisation'!B:B))</f>
        <v>2507379.2186192307</v>
      </c>
      <c r="H484" s="13">
        <f t="shared" si="34"/>
        <v>130.01073417314535</v>
      </c>
      <c r="I484" t="str">
        <f t="shared" si="35"/>
        <v>Plastique</v>
      </c>
      <c r="J484" s="14">
        <f t="shared" si="33"/>
        <v>-1.0984546191480329</v>
      </c>
    </row>
    <row r="485" spans="1:10" ht="12.75">
      <c r="A485" s="1" t="s">
        <v>38</v>
      </c>
      <c r="B485" s="1">
        <v>2003</v>
      </c>
      <c r="C485" s="1" t="s">
        <v>33</v>
      </c>
      <c r="D485" s="7">
        <v>60.3</v>
      </c>
      <c r="E485" s="2">
        <v>1758</v>
      </c>
      <c r="F485" s="3">
        <v>275581.95</v>
      </c>
      <c r="G485" s="12">
        <f>IF(OR(A485="CP-Acier",A485="CP-Fonte acquis",A485="CP-Aluminium"),F485/SUMIF('Table d''actualisation'!A:A,'Dist+Alim'!B485,'Table d''actualisation'!C:C),F485/SUMIF('Table d''actualisation'!A:A,'Dist+Alim'!B485,'Table d''actualisation'!B:B))</f>
        <v>392850.86489361705</v>
      </c>
      <c r="H485" s="13">
        <f t="shared" si="34"/>
        <v>223.46465579841697</v>
      </c>
      <c r="I485" t="str">
        <f t="shared" si="35"/>
        <v>Plastique</v>
      </c>
      <c r="J485" s="14">
        <f t="shared" si="33"/>
        <v>1.3684966996022319</v>
      </c>
    </row>
    <row r="486" spans="1:10" ht="12.75">
      <c r="A486" s="1" t="s">
        <v>38</v>
      </c>
      <c r="B486" s="1">
        <v>2003</v>
      </c>
      <c r="C486" s="1" t="s">
        <v>36</v>
      </c>
      <c r="D486" s="7">
        <v>60.3</v>
      </c>
      <c r="E486" s="2">
        <v>1032.4</v>
      </c>
      <c r="F486" s="3">
        <v>113978.17</v>
      </c>
      <c r="G486" s="12">
        <f>IF(OR(A486="CP-Acier",A486="CP-Fonte acquis",A486="CP-Aluminium"),F486/SUMIF('Table d''actualisation'!A:A,'Dist+Alim'!B486,'Table d''actualisation'!C:C),F486/SUMIF('Table d''actualisation'!A:A,'Dist+Alim'!B486,'Table d''actualisation'!B:B))</f>
        <v>162479.5189361702</v>
      </c>
      <c r="H486" s="13">
        <f t="shared" si="34"/>
        <v>157.38039416521715</v>
      </c>
      <c r="I486" t="str">
        <f t="shared" si="35"/>
        <v>Plastique</v>
      </c>
      <c r="J486" s="14">
        <f t="shared" si="33"/>
        <v>-0.3759636028595374</v>
      </c>
    </row>
    <row r="487" spans="1:10" ht="12.75">
      <c r="A487" s="1" t="s">
        <v>38</v>
      </c>
      <c r="B487" s="1">
        <v>2004</v>
      </c>
      <c r="C487" s="1" t="s">
        <v>30</v>
      </c>
      <c r="D487" s="7">
        <v>60.3</v>
      </c>
      <c r="E487" s="2">
        <v>18490.1</v>
      </c>
      <c r="F487" s="3">
        <v>2122855.08</v>
      </c>
      <c r="G487" s="12">
        <f>IF(OR(A487="CP-Acier",A487="CP-Fonte acquis",A487="CP-Aluminium"),F487/SUMIF('Table d''actualisation'!A:A,'Dist+Alim'!B487,'Table d''actualisation'!C:C),F487/SUMIF('Table d''actualisation'!A:A,'Dist+Alim'!B487,'Table d''actualisation'!B:B))</f>
        <v>2925065.097377892</v>
      </c>
      <c r="H487" s="13">
        <f t="shared" si="34"/>
        <v>158.19628327471958</v>
      </c>
      <c r="I487" t="str">
        <f t="shared" si="35"/>
        <v>Plastique</v>
      </c>
      <c r="J487" s="14">
        <f t="shared" si="33"/>
        <v>-0.3544261576711838</v>
      </c>
    </row>
    <row r="488" spans="1:10" ht="12.75">
      <c r="A488" s="1" t="s">
        <v>38</v>
      </c>
      <c r="B488" s="1">
        <v>2004</v>
      </c>
      <c r="C488" s="1" t="s">
        <v>30</v>
      </c>
      <c r="D488" s="7">
        <v>60.3</v>
      </c>
      <c r="E488" s="2">
        <v>20317.87</v>
      </c>
      <c r="F488" s="3">
        <v>2455441.1699999995</v>
      </c>
      <c r="G488" s="12">
        <f>IF(OR(A488="CP-Acier",A488="CP-Fonte acquis",A488="CP-Aluminium"),F488/SUMIF('Table d''actualisation'!A:A,'Dist+Alim'!B488,'Table d''actualisation'!C:C),F488/SUMIF('Table d''actualisation'!A:A,'Dist+Alim'!B488,'Table d''actualisation'!B:B))</f>
        <v>3383332.8203598964</v>
      </c>
      <c r="H488" s="13">
        <f t="shared" si="34"/>
        <v>166.52005453130158</v>
      </c>
      <c r="I488" t="str">
        <f t="shared" si="35"/>
        <v>Plastique</v>
      </c>
      <c r="J488" s="14">
        <f t="shared" si="33"/>
        <v>-0.134699279212959</v>
      </c>
    </row>
    <row r="489" spans="1:10" ht="12.75">
      <c r="A489" s="1" t="s">
        <v>38</v>
      </c>
      <c r="B489" s="1">
        <v>2004</v>
      </c>
      <c r="C489" s="1" t="s">
        <v>30</v>
      </c>
      <c r="D489" s="7">
        <v>60.3</v>
      </c>
      <c r="E489" s="2">
        <v>11607.4</v>
      </c>
      <c r="F489" s="3">
        <v>986599.12</v>
      </c>
      <c r="G489" s="12">
        <f>IF(OR(A489="CP-Acier",A489="CP-Fonte acquis",A489="CP-Aluminium"),F489/SUMIF('Table d''actualisation'!A:A,'Dist+Alim'!B489,'Table d''actualisation'!C:C),F489/SUMIF('Table d''actualisation'!A:A,'Dist+Alim'!B489,'Table d''actualisation'!B:B))</f>
        <v>1359427.0650899743</v>
      </c>
      <c r="H489" s="13">
        <f t="shared" si="34"/>
        <v>117.1172756250301</v>
      </c>
      <c r="I489" t="str">
        <f t="shared" si="35"/>
        <v>Plastique</v>
      </c>
      <c r="J489" s="14">
        <f t="shared" si="33"/>
        <v>-1.4388098874487636</v>
      </c>
    </row>
    <row r="490" spans="1:10" ht="12.75">
      <c r="A490" s="1" t="s">
        <v>38</v>
      </c>
      <c r="B490" s="1">
        <v>2004</v>
      </c>
      <c r="C490" s="1" t="s">
        <v>33</v>
      </c>
      <c r="D490" s="7">
        <v>60.3</v>
      </c>
      <c r="E490" s="2">
        <v>3783.7</v>
      </c>
      <c r="F490" s="3">
        <v>405851.85</v>
      </c>
      <c r="G490" s="12">
        <f>IF(OR(A490="CP-Acier",A490="CP-Fonte acquis",A490="CP-Aluminium"),F490/SUMIF('Table d''actualisation'!A:A,'Dist+Alim'!B490,'Table d''actualisation'!C:C),F490/SUMIF('Table d''actualisation'!A:A,'Dist+Alim'!B490,'Table d''actualisation'!B:B))</f>
        <v>559220.0298200514</v>
      </c>
      <c r="H490" s="13">
        <f t="shared" si="34"/>
        <v>147.7971376747764</v>
      </c>
      <c r="I490" t="str">
        <f t="shared" si="35"/>
        <v>Plastique</v>
      </c>
      <c r="J490" s="14">
        <f t="shared" si="33"/>
        <v>-0.628937761951667</v>
      </c>
    </row>
    <row r="491" spans="1:10" ht="12.75">
      <c r="A491" s="1" t="s">
        <v>38</v>
      </c>
      <c r="B491" s="1">
        <v>2005</v>
      </c>
      <c r="C491" s="1" t="s">
        <v>30</v>
      </c>
      <c r="D491" s="7">
        <v>60.3</v>
      </c>
      <c r="E491" s="2">
        <v>19931.31</v>
      </c>
      <c r="F491" s="3">
        <v>2286105.66</v>
      </c>
      <c r="G491" s="12">
        <f>IF(OR(A491="CP-Acier",A491="CP-Fonte acquis",A491="CP-Aluminium"),F491/SUMIF('Table d''actualisation'!A:A,'Dist+Alim'!B491,'Table d''actualisation'!C:C),F491/SUMIF('Table d''actualisation'!A:A,'Dist+Alim'!B491,'Table d''actualisation'!B:B))</f>
        <v>2981393.2694890513</v>
      </c>
      <c r="H491" s="13">
        <f t="shared" si="34"/>
        <v>149.58340768815754</v>
      </c>
      <c r="I491" t="str">
        <f t="shared" si="35"/>
        <v>Plastique</v>
      </c>
      <c r="J491" s="14">
        <f t="shared" si="33"/>
        <v>-0.581784672081086</v>
      </c>
    </row>
    <row r="492" spans="1:10" ht="12.75">
      <c r="A492" s="1" t="s">
        <v>38</v>
      </c>
      <c r="B492" s="1">
        <v>2005</v>
      </c>
      <c r="C492" s="1" t="s">
        <v>30</v>
      </c>
      <c r="D492" s="7">
        <v>60.3</v>
      </c>
      <c r="E492" s="2">
        <v>28563.989999999998</v>
      </c>
      <c r="F492" s="3">
        <v>2771314.9973101085</v>
      </c>
      <c r="G492" s="12">
        <f>IF(OR(A492="CP-Acier",A492="CP-Fonte acquis",A492="CP-Aluminium"),F492/SUMIF('Table d''actualisation'!A:A,'Dist+Alim'!B492,'Table d''actualisation'!C:C),F492/SUMIF('Table d''actualisation'!A:A,'Dist+Alim'!B492,'Table d''actualisation'!B:B))</f>
        <v>3614172.3565893387</v>
      </c>
      <c r="H492" s="13">
        <f t="shared" si="34"/>
        <v>126.52897429908563</v>
      </c>
      <c r="I492" t="str">
        <f t="shared" si="35"/>
        <v>Plastique</v>
      </c>
      <c r="J492" s="14">
        <f t="shared" si="33"/>
        <v>-1.1903644284262842</v>
      </c>
    </row>
    <row r="493" spans="1:10" ht="12.75">
      <c r="A493" s="1" t="s">
        <v>38</v>
      </c>
      <c r="B493" s="1">
        <v>2005</v>
      </c>
      <c r="C493" s="1" t="s">
        <v>33</v>
      </c>
      <c r="D493" s="7">
        <v>60.3</v>
      </c>
      <c r="E493" s="2">
        <v>3775.8</v>
      </c>
      <c r="F493" s="3">
        <v>481998.61</v>
      </c>
      <c r="G493" s="12">
        <f>IF(OR(A493="CP-Acier",A493="CP-Fonte acquis",A493="CP-Aluminium"),F493/SUMIF('Table d''actualisation'!A:A,'Dist+Alim'!B493,'Table d''actualisation'!C:C),F493/SUMIF('Table d''actualisation'!A:A,'Dist+Alim'!B493,'Table d''actualisation'!B:B))</f>
        <v>628591.861216545</v>
      </c>
      <c r="H493" s="13">
        <f t="shared" si="34"/>
        <v>166.47911997895676</v>
      </c>
      <c r="I493" t="str">
        <f t="shared" si="35"/>
        <v>Plastique</v>
      </c>
      <c r="J493" s="14">
        <f t="shared" si="33"/>
        <v>-0.1357798496816273</v>
      </c>
    </row>
    <row r="494" spans="1:10" ht="12.75">
      <c r="A494" s="1" t="s">
        <v>38</v>
      </c>
      <c r="B494" s="1">
        <v>2005</v>
      </c>
      <c r="C494" s="1" t="s">
        <v>36</v>
      </c>
      <c r="D494" s="7">
        <v>60.3</v>
      </c>
      <c r="E494" s="2">
        <v>4464.9</v>
      </c>
      <c r="F494" s="3">
        <v>526289.66</v>
      </c>
      <c r="G494" s="12">
        <f>IF(OR(A494="CP-Acier",A494="CP-Fonte acquis",A494="CP-Aluminium"),F494/SUMIF('Table d''actualisation'!A:A,'Dist+Alim'!B494,'Table d''actualisation'!C:C),F494/SUMIF('Table d''actualisation'!A:A,'Dist+Alim'!B494,'Table d''actualisation'!B:B))</f>
        <v>686353.4252068127</v>
      </c>
      <c r="H494" s="13">
        <f t="shared" si="34"/>
        <v>153.7220150970487</v>
      </c>
      <c r="I494" t="str">
        <f t="shared" si="35"/>
        <v>Plastique</v>
      </c>
      <c r="J494" s="14">
        <f t="shared" si="33"/>
        <v>-0.47253572000294436</v>
      </c>
    </row>
    <row r="495" spans="1:10" ht="12.75">
      <c r="A495" s="1" t="s">
        <v>38</v>
      </c>
      <c r="B495" s="1">
        <v>2006</v>
      </c>
      <c r="C495" s="1" t="s">
        <v>30</v>
      </c>
      <c r="D495" s="7">
        <v>60.3</v>
      </c>
      <c r="E495" s="2">
        <v>20550.49</v>
      </c>
      <c r="F495" s="3">
        <v>1894560.41</v>
      </c>
      <c r="G495" s="12">
        <f>IF(OR(A495="CP-Acier",A495="CP-Fonte acquis",A495="CP-Aluminium"),F495/SUMIF('Table d''actualisation'!A:A,'Dist+Alim'!B495,'Table d''actualisation'!C:C),F495/SUMIF('Table d''actualisation'!A:A,'Dist+Alim'!B495,'Table d''actualisation'!B:B))</f>
        <v>2345229.5144572747</v>
      </c>
      <c r="H495" s="13">
        <f t="shared" si="34"/>
        <v>114.12036960954578</v>
      </c>
      <c r="I495" t="str">
        <f t="shared" si="35"/>
        <v>Plastique</v>
      </c>
      <c r="J495" s="14">
        <f t="shared" si="33"/>
        <v>-1.5179207596143507</v>
      </c>
    </row>
    <row r="496" spans="1:10" ht="12.75">
      <c r="A496" s="1" t="s">
        <v>38</v>
      </c>
      <c r="B496" s="1">
        <v>2006</v>
      </c>
      <c r="C496" s="1" t="s">
        <v>30</v>
      </c>
      <c r="D496" s="7">
        <v>60.3</v>
      </c>
      <c r="E496" s="2">
        <v>20808</v>
      </c>
      <c r="F496" s="3">
        <v>2395667.79</v>
      </c>
      <c r="G496" s="12">
        <f>IF(OR(A496="CP-Acier",A496="CP-Fonte acquis",A496="CP-Aluminium"),F496/SUMIF('Table d''actualisation'!A:A,'Dist+Alim'!B496,'Table d''actualisation'!C:C),F496/SUMIF('Table d''actualisation'!A:A,'Dist+Alim'!B496,'Table d''actualisation'!B:B))</f>
        <v>2965537.9571362585</v>
      </c>
      <c r="H496" s="13">
        <f t="shared" si="34"/>
        <v>142.51912519878212</v>
      </c>
      <c r="I496" t="str">
        <f t="shared" si="35"/>
        <v>Plastique</v>
      </c>
      <c r="J496" s="14">
        <f t="shared" si="33"/>
        <v>-0.7682641766338029</v>
      </c>
    </row>
    <row r="497" spans="1:10" ht="12.75">
      <c r="A497" s="1" t="s">
        <v>38</v>
      </c>
      <c r="B497" s="1">
        <v>2006</v>
      </c>
      <c r="C497" s="1" t="s">
        <v>31</v>
      </c>
      <c r="D497" s="7">
        <v>60.3</v>
      </c>
      <c r="E497" s="2">
        <v>1099.3</v>
      </c>
      <c r="F497" s="3">
        <v>207638.67</v>
      </c>
      <c r="G497" s="12">
        <f>IF(OR(A497="CP-Acier",A497="CP-Fonte acquis",A497="CP-Aluminium"),F497/SUMIF('Table d''actualisation'!A:A,'Dist+Alim'!B497,'Table d''actualisation'!C:C),F497/SUMIF('Table d''actualisation'!A:A,'Dist+Alim'!B497,'Table d''actualisation'!B:B))</f>
        <v>257030.77856812935</v>
      </c>
      <c r="H497" s="13">
        <f t="shared" si="34"/>
        <v>233.8131343292362</v>
      </c>
      <c r="I497" t="str">
        <f t="shared" si="35"/>
        <v>Plastique</v>
      </c>
      <c r="J497" s="14">
        <f t="shared" si="33"/>
        <v>1.6416708191542113</v>
      </c>
    </row>
    <row r="498" spans="1:10" ht="12.75">
      <c r="A498" s="1" t="s">
        <v>38</v>
      </c>
      <c r="B498" s="1">
        <v>2006</v>
      </c>
      <c r="C498" s="1" t="s">
        <v>33</v>
      </c>
      <c r="D498" s="7">
        <v>60.3</v>
      </c>
      <c r="E498" s="2">
        <v>1687.8</v>
      </c>
      <c r="F498" s="3">
        <v>275378.8380913517</v>
      </c>
      <c r="G498" s="12">
        <f>IF(OR(A498="CP-Acier",A498="CP-Fonte acquis",A498="CP-Aluminium"),F498/SUMIF('Table d''actualisation'!A:A,'Dist+Alim'!B498,'Table d''actualisation'!C:C),F498/SUMIF('Table d''actualisation'!A:A,'Dist+Alim'!B498,'Table d''actualisation'!B:B))</f>
        <v>340884.65869968705</v>
      </c>
      <c r="H498" s="13">
        <f t="shared" si="34"/>
        <v>201.96981792847913</v>
      </c>
      <c r="I498" t="str">
        <f t="shared" si="35"/>
        <v>Plastique</v>
      </c>
      <c r="J498" s="14">
        <f t="shared" si="33"/>
        <v>0.8010863897150658</v>
      </c>
    </row>
    <row r="499" spans="1:10" ht="12.75">
      <c r="A499" s="1" t="s">
        <v>38</v>
      </c>
      <c r="B499" s="1">
        <v>2006</v>
      </c>
      <c r="C499" s="1" t="s">
        <v>36</v>
      </c>
      <c r="D499" s="7">
        <v>60.3</v>
      </c>
      <c r="E499" s="2">
        <v>8269.7</v>
      </c>
      <c r="F499" s="3">
        <v>1410838.79</v>
      </c>
      <c r="G499" s="12">
        <f>IF(OR(A499="CP-Acier",A499="CP-Fonte acquis",A499="CP-Aluminium"),F499/SUMIF('Table d''actualisation'!A:A,'Dist+Alim'!B499,'Table d''actualisation'!C:C),F499/SUMIF('Table d''actualisation'!A:A,'Dist+Alim'!B499,'Table d''actualisation'!B:B))</f>
        <v>1746442.474457275</v>
      </c>
      <c r="H499" s="13">
        <f t="shared" si="34"/>
        <v>211.18571102425418</v>
      </c>
      <c r="I499" t="str">
        <f t="shared" si="35"/>
        <v>Plastique</v>
      </c>
      <c r="J499" s="14">
        <f t="shared" si="33"/>
        <v>1.0443630680041416</v>
      </c>
    </row>
    <row r="500" spans="1:10" ht="12.75">
      <c r="A500" s="1" t="s">
        <v>38</v>
      </c>
      <c r="B500" s="1">
        <v>2007</v>
      </c>
      <c r="C500" s="1" t="s">
        <v>30</v>
      </c>
      <c r="D500" s="7">
        <v>60.3</v>
      </c>
      <c r="E500" s="2">
        <v>12552.1</v>
      </c>
      <c r="F500" s="3">
        <v>1446573.6754343356</v>
      </c>
      <c r="G500" s="12">
        <f>IF(OR(A500="CP-Acier",A500="CP-Fonte acquis",A500="CP-Aluminium"),F500/SUMIF('Table d''actualisation'!A:A,'Dist+Alim'!B500,'Table d''actualisation'!C:C),F500/SUMIF('Table d''actualisation'!A:A,'Dist+Alim'!B500,'Table d''actualisation'!B:B))</f>
        <v>1685572.8044191387</v>
      </c>
      <c r="H500" s="13">
        <f t="shared" si="34"/>
        <v>134.28611980617893</v>
      </c>
      <c r="I500" t="str">
        <f t="shared" si="35"/>
        <v>Plastique</v>
      </c>
      <c r="J500" s="14">
        <f t="shared" si="33"/>
        <v>-0.9855950618159199</v>
      </c>
    </row>
    <row r="501" spans="1:10" ht="12.75">
      <c r="A501" s="1" t="s">
        <v>38</v>
      </c>
      <c r="B501" s="1">
        <v>2007</v>
      </c>
      <c r="C501" s="1" t="s">
        <v>30</v>
      </c>
      <c r="D501" s="7">
        <v>60.3</v>
      </c>
      <c r="E501" s="2">
        <v>6336.3</v>
      </c>
      <c r="F501" s="3">
        <v>1270028.6616876055</v>
      </c>
      <c r="G501" s="12">
        <f>IF(OR(A501="CP-Acier",A501="CP-Fonte acquis",A501="CP-Aluminium"),F501/SUMIF('Table d''actualisation'!A:A,'Dist+Alim'!B501,'Table d''actualisation'!C:C),F501/SUMIF('Table d''actualisation'!A:A,'Dist+Alim'!B501,'Table d''actualisation'!B:B))</f>
        <v>1479859.4840533838</v>
      </c>
      <c r="H501" s="13">
        <f t="shared" si="34"/>
        <v>233.55262283247066</v>
      </c>
      <c r="I501" t="str">
        <f t="shared" si="35"/>
        <v>Plastique</v>
      </c>
      <c r="J501" s="14">
        <f aca="true" t="shared" si="36" ref="J501:J520">(H501-AVERAGE($H$372:$H$520))/STDEV($H$372:$H$520)</f>
        <v>1.634793962952582</v>
      </c>
    </row>
    <row r="502" spans="1:10" ht="12.75">
      <c r="A502" s="1" t="s">
        <v>38</v>
      </c>
      <c r="B502" s="1">
        <v>2007</v>
      </c>
      <c r="C502" s="1" t="s">
        <v>30</v>
      </c>
      <c r="D502" s="7">
        <v>60.3</v>
      </c>
      <c r="E502" s="2">
        <v>1570</v>
      </c>
      <c r="F502" s="3">
        <v>171184.86124215074</v>
      </c>
      <c r="G502" s="12">
        <f>IF(OR(A502="CP-Acier",A502="CP-Fonte acquis",A502="CP-Aluminium"),F502/SUMIF('Table d''actualisation'!A:A,'Dist+Alim'!B502,'Table d''actualisation'!C:C),F502/SUMIF('Table d''actualisation'!A:A,'Dist+Alim'!B502,'Table d''actualisation'!B:B))</f>
        <v>199467.57744737563</v>
      </c>
      <c r="H502" s="13">
        <f t="shared" si="34"/>
        <v>127.04941238686347</v>
      </c>
      <c r="I502" t="str">
        <f t="shared" si="35"/>
        <v>Plastique</v>
      </c>
      <c r="J502" s="14">
        <f t="shared" si="36"/>
        <v>-1.1766261560815505</v>
      </c>
    </row>
    <row r="503" spans="1:10" ht="12.75">
      <c r="A503" s="1" t="s">
        <v>38</v>
      </c>
      <c r="B503" s="1">
        <v>2007</v>
      </c>
      <c r="C503" s="1" t="s">
        <v>33</v>
      </c>
      <c r="D503" s="7">
        <v>60.3</v>
      </c>
      <c r="E503" s="2">
        <v>2718.3</v>
      </c>
      <c r="F503" s="3">
        <v>390417.83</v>
      </c>
      <c r="G503" s="12">
        <f>IF(OR(A503="CP-Acier",A503="CP-Fonte acquis",A503="CP-Aluminium"),F503/SUMIF('Table d''actualisation'!A:A,'Dist+Alim'!B503,'Table d''actualisation'!C:C),F503/SUMIF('Table d''actualisation'!A:A,'Dist+Alim'!B503,'Table d''actualisation'!B:B))</f>
        <v>454921.64539130434</v>
      </c>
      <c r="H503" s="13">
        <f t="shared" si="34"/>
        <v>167.35520192447643</v>
      </c>
      <c r="I503" t="str">
        <f t="shared" si="35"/>
        <v>Plastique</v>
      </c>
      <c r="J503" s="14">
        <f t="shared" si="36"/>
        <v>-0.11265346318819401</v>
      </c>
    </row>
    <row r="504" spans="1:10" ht="12.75">
      <c r="A504" s="1" t="s">
        <v>38</v>
      </c>
      <c r="B504" s="1">
        <v>2008</v>
      </c>
      <c r="C504" s="1" t="s">
        <v>30</v>
      </c>
      <c r="D504" s="7">
        <v>60.3</v>
      </c>
      <c r="E504" s="2">
        <v>13603.8</v>
      </c>
      <c r="F504" s="3">
        <v>1323108.725352371</v>
      </c>
      <c r="G504" s="12">
        <f>IF(OR(A504="CP-Acier",A504="CP-Fonte acquis",A504="CP-Aluminium"),F504/SUMIF('Table d''actualisation'!A:A,'Dist+Alim'!B504,'Table d''actualisation'!C:C),F504/SUMIF('Table d''actualisation'!A:A,'Dist+Alim'!B504,'Table d''actualisation'!B:B))</f>
        <v>1477471.4099768144</v>
      </c>
      <c r="H504" s="13">
        <f t="shared" si="34"/>
        <v>108.60725752927965</v>
      </c>
      <c r="I504" t="str">
        <f t="shared" si="35"/>
        <v>Plastique</v>
      </c>
      <c r="J504" s="14">
        <f t="shared" si="36"/>
        <v>-1.6634532196791694</v>
      </c>
    </row>
    <row r="505" spans="1:10" ht="12.75">
      <c r="A505" s="1" t="s">
        <v>38</v>
      </c>
      <c r="B505" s="1">
        <v>2008</v>
      </c>
      <c r="C505" s="1" t="s">
        <v>30</v>
      </c>
      <c r="D505" s="7">
        <v>60.3</v>
      </c>
      <c r="E505" s="2">
        <v>16125.800000000001</v>
      </c>
      <c r="F505" s="3">
        <v>1913211.6883455764</v>
      </c>
      <c r="G505" s="12">
        <f>IF(OR(A505="CP-Acier",A505="CP-Fonte acquis",A505="CP-Aluminium"),F505/SUMIF('Table d''actualisation'!A:A,'Dist+Alim'!B505,'Table d''actualisation'!C:C),F505/SUMIF('Table d''actualisation'!A:A,'Dist+Alim'!B505,'Table d''actualisation'!B:B))</f>
        <v>2136419.7186525604</v>
      </c>
      <c r="H505" s="13">
        <f t="shared" si="34"/>
        <v>132.48457246478068</v>
      </c>
      <c r="I505" t="str">
        <f t="shared" si="35"/>
        <v>Plastique</v>
      </c>
      <c r="J505" s="14">
        <f t="shared" si="36"/>
        <v>-1.033151435185399</v>
      </c>
    </row>
    <row r="506" spans="1:10" ht="12.75">
      <c r="A506" s="1" t="s">
        <v>38</v>
      </c>
      <c r="B506" s="1">
        <v>2008</v>
      </c>
      <c r="C506" s="1" t="s">
        <v>30</v>
      </c>
      <c r="D506" s="7">
        <v>60.3</v>
      </c>
      <c r="E506" s="2">
        <v>2236.9</v>
      </c>
      <c r="F506" s="3">
        <v>429537.56348787673</v>
      </c>
      <c r="G506" s="12">
        <f>IF(OR(A506="CP-Acier",A506="CP-Fonte acquis",A506="CP-Aluminium"),F506/SUMIF('Table d''actualisation'!A:A,'Dist+Alim'!B506,'Table d''actualisation'!C:C),F506/SUMIF('Table d''actualisation'!A:A,'Dist+Alim'!B506,'Table d''actualisation'!B:B))</f>
        <v>479650.279228129</v>
      </c>
      <c r="H506" s="13">
        <f t="shared" si="34"/>
        <v>214.42633967907773</v>
      </c>
      <c r="I506" t="str">
        <f t="shared" si="35"/>
        <v>Plastique</v>
      </c>
      <c r="J506" s="14">
        <f t="shared" si="36"/>
        <v>1.1299076122518708</v>
      </c>
    </row>
    <row r="507" spans="1:10" ht="12.75">
      <c r="A507" s="1" t="s">
        <v>38</v>
      </c>
      <c r="B507" s="1">
        <v>2008</v>
      </c>
      <c r="C507" s="1" t="s">
        <v>27</v>
      </c>
      <c r="D507" s="7">
        <v>60.3</v>
      </c>
      <c r="E507" s="2">
        <v>617.9</v>
      </c>
      <c r="F507" s="3">
        <v>113295.0826326413</v>
      </c>
      <c r="G507" s="12">
        <f>IF(OR(A507="CP-Acier",A507="CP-Fonte acquis",A507="CP-Aluminium"),F507/SUMIF('Table d''actualisation'!A:A,'Dist+Alim'!B507,'Table d''actualisation'!C:C),F507/SUMIF('Table d''actualisation'!A:A,'Dist+Alim'!B507,'Table d''actualisation'!B:B))</f>
        <v>126512.84227311611</v>
      </c>
      <c r="H507" s="13">
        <f t="shared" si="34"/>
        <v>204.74646750787525</v>
      </c>
      <c r="I507" t="str">
        <f t="shared" si="35"/>
        <v>Plastique</v>
      </c>
      <c r="J507" s="14">
        <f t="shared" si="36"/>
        <v>0.8743830392560553</v>
      </c>
    </row>
    <row r="508" spans="1:10" ht="12.75">
      <c r="A508" s="1" t="s">
        <v>38</v>
      </c>
      <c r="B508" s="1">
        <v>2008</v>
      </c>
      <c r="C508" s="1" t="s">
        <v>33</v>
      </c>
      <c r="D508" s="7">
        <v>60.3</v>
      </c>
      <c r="E508" s="2">
        <v>1943.6</v>
      </c>
      <c r="F508" s="3">
        <v>328714.8766078268</v>
      </c>
      <c r="G508" s="12">
        <f>IF(OR(A508="CP-Acier",A508="CP-Fonte acquis",A508="CP-Aluminium"),F508/SUMIF('Table d''actualisation'!A:A,'Dist+Alim'!B508,'Table d''actualisation'!C:C),F508/SUMIF('Table d''actualisation'!A:A,'Dist+Alim'!B508,'Table d''actualisation'!B:B))</f>
        <v>367064.94554540655</v>
      </c>
      <c r="H508" s="13">
        <f t="shared" si="34"/>
        <v>188.85827616042732</v>
      </c>
      <c r="I508" t="str">
        <f t="shared" si="35"/>
        <v>Plastique</v>
      </c>
      <c r="J508" s="14">
        <f t="shared" si="36"/>
        <v>0.45497426629618337</v>
      </c>
    </row>
    <row r="509" spans="1:10" ht="12.75">
      <c r="A509" s="1" t="s">
        <v>38</v>
      </c>
      <c r="B509" s="1">
        <v>2008</v>
      </c>
      <c r="C509" s="1" t="s">
        <v>36</v>
      </c>
      <c r="D509" s="7">
        <v>60.3</v>
      </c>
      <c r="E509" s="2">
        <v>2088.2</v>
      </c>
      <c r="F509" s="3">
        <v>416439.85000602924</v>
      </c>
      <c r="G509" s="12">
        <f>IF(OR(A509="CP-Acier",A509="CP-Fonte acquis",A509="CP-Aluminium"),F509/SUMIF('Table d''actualisation'!A:A,'Dist+Alim'!B509,'Table d''actualisation'!C:C),F509/SUMIF('Table d''actualisation'!A:A,'Dist+Alim'!B509,'Table d''actualisation'!B:B))</f>
        <v>465024.4991733993</v>
      </c>
      <c r="H509" s="13">
        <f t="shared" si="34"/>
        <v>222.69155213743863</v>
      </c>
      <c r="I509" t="str">
        <f t="shared" si="35"/>
        <v>Plastique</v>
      </c>
      <c r="J509" s="14">
        <f t="shared" si="36"/>
        <v>1.3480886839426147</v>
      </c>
    </row>
    <row r="510" spans="1:10" ht="12.75">
      <c r="A510" s="1" t="s">
        <v>38</v>
      </c>
      <c r="B510" s="1">
        <v>2009</v>
      </c>
      <c r="C510" s="1" t="s">
        <v>34</v>
      </c>
      <c r="D510" s="7">
        <v>60.3</v>
      </c>
      <c r="E510" s="2">
        <v>112.4</v>
      </c>
      <c r="F510" s="3">
        <v>23463.380963278963</v>
      </c>
      <c r="G510" s="12">
        <f>IF(OR(A510="CP-Acier",A510="CP-Fonte acquis",A510="CP-Aluminium"),F510/SUMIF('Table d''actualisation'!A:A,'Dist+Alim'!B510,'Table d''actualisation'!C:C),F510/SUMIF('Table d''actualisation'!A:A,'Dist+Alim'!B510,'Table d''actualisation'!B:B))</f>
        <v>24467.65018738818</v>
      </c>
      <c r="H510" s="13">
        <f t="shared" si="34"/>
        <v>217.68372052836457</v>
      </c>
      <c r="I510" t="str">
        <f t="shared" si="35"/>
        <v>Plastique</v>
      </c>
      <c r="J510" s="14">
        <f t="shared" si="36"/>
        <v>1.215894372807963</v>
      </c>
    </row>
    <row r="511" spans="1:10" ht="12.75">
      <c r="A511" s="1" t="s">
        <v>38</v>
      </c>
      <c r="B511" s="1">
        <v>2009</v>
      </c>
      <c r="C511" s="1" t="s">
        <v>30</v>
      </c>
      <c r="D511" s="7">
        <v>60.3</v>
      </c>
      <c r="E511" s="2">
        <v>3929.6000000000004</v>
      </c>
      <c r="F511" s="3">
        <v>926578.7001365966</v>
      </c>
      <c r="G511" s="12">
        <f>IF(OR(A511="CP-Acier",A511="CP-Fonte acquis",A511="CP-Aluminium"),F511/SUMIF('Table d''actualisation'!A:A,'Dist+Alim'!B511,'Table d''actualisation'!C:C),F511/SUMIF('Table d''actualisation'!A:A,'Dist+Alim'!B511,'Table d''actualisation'!B:B))</f>
        <v>966237.7106482796</v>
      </c>
      <c r="H511" s="13">
        <f t="shared" si="34"/>
        <v>245.8870395582959</v>
      </c>
      <c r="I511" t="str">
        <f t="shared" si="35"/>
        <v>Plastique</v>
      </c>
      <c r="J511" s="14">
        <f t="shared" si="36"/>
        <v>1.9603919162391297</v>
      </c>
    </row>
    <row r="512" spans="1:10" ht="12.75">
      <c r="A512" s="1" t="s">
        <v>38</v>
      </c>
      <c r="B512" s="1">
        <v>2009</v>
      </c>
      <c r="C512" s="1" t="s">
        <v>30</v>
      </c>
      <c r="D512" s="7">
        <v>60.3</v>
      </c>
      <c r="E512" s="2">
        <v>8644.5</v>
      </c>
      <c r="F512" s="3">
        <v>1042658.7070037825</v>
      </c>
      <c r="G512" s="12">
        <f>IF(OR(A512="CP-Acier",A512="CP-Fonte acquis",A512="CP-Aluminium"),F512/SUMIF('Table d''actualisation'!A:A,'Dist+Alim'!B512,'Table d''actualisation'!C:C),F512/SUMIF('Table d''actualisation'!A:A,'Dist+Alim'!B512,'Table d''actualisation'!B:B))</f>
        <v>1087286.1224786525</v>
      </c>
      <c r="H512" s="13">
        <f t="shared" si="34"/>
        <v>125.77779194616838</v>
      </c>
      <c r="I512" t="str">
        <f t="shared" si="35"/>
        <v>Plastique</v>
      </c>
      <c r="J512" s="14">
        <f t="shared" si="36"/>
        <v>-1.2101937760226513</v>
      </c>
    </row>
    <row r="513" spans="1:10" ht="12.75">
      <c r="A513" s="1" t="s">
        <v>38</v>
      </c>
      <c r="B513" s="1">
        <v>2009</v>
      </c>
      <c r="C513" s="1" t="s">
        <v>30</v>
      </c>
      <c r="D513" s="7">
        <v>60.3</v>
      </c>
      <c r="E513" s="2">
        <v>12830.300000000003</v>
      </c>
      <c r="F513" s="3">
        <v>1642990.135853297</v>
      </c>
      <c r="G513" s="12">
        <f>IF(OR(A513="CP-Acier",A513="CP-Fonte acquis",A513="CP-Aluminium"),F513/SUMIF('Table d''actualisation'!A:A,'Dist+Alim'!B513,'Table d''actualisation'!C:C),F513/SUMIF('Table d''actualisation'!A:A,'Dist+Alim'!B513,'Table d''actualisation'!B:B))</f>
        <v>1713312.6708509088</v>
      </c>
      <c r="H513" s="13">
        <f t="shared" si="34"/>
        <v>133.5364466030341</v>
      </c>
      <c r="I513" t="str">
        <f t="shared" si="35"/>
        <v>Plastique</v>
      </c>
      <c r="J513" s="14">
        <f t="shared" si="36"/>
        <v>-1.0053845716081955</v>
      </c>
    </row>
    <row r="514" spans="1:10" ht="12.75">
      <c r="A514" s="1" t="s">
        <v>38</v>
      </c>
      <c r="B514" s="1">
        <v>2010</v>
      </c>
      <c r="C514" s="1" t="s">
        <v>30</v>
      </c>
      <c r="D514" s="9">
        <v>60.3</v>
      </c>
      <c r="E514" s="2">
        <v>12340</v>
      </c>
      <c r="F514" s="3">
        <v>1120305.64031085</v>
      </c>
      <c r="G514" s="12">
        <f>IF(OR(A514="CP-Acier",A514="CP-Fonte acquis",A514="CP-Aluminium"),F514/SUMIF('Table d''actualisation'!A:A,'Dist+Alim'!B514,'Table d''actualisation'!C:C),F514/SUMIF('Table d''actualisation'!A:A,'Dist+Alim'!B514,'Table d''actualisation'!B:B))</f>
        <v>1196182.9147542145</v>
      </c>
      <c r="H514" s="13">
        <f t="shared" si="34"/>
        <v>96.93540638202711</v>
      </c>
      <c r="I514" t="str">
        <f t="shared" si="35"/>
        <v>Plastique</v>
      </c>
      <c r="J514" s="14">
        <f t="shared" si="36"/>
        <v>-1.9715610880191219</v>
      </c>
    </row>
    <row r="515" spans="1:10" ht="12.75">
      <c r="A515" s="1" t="s">
        <v>38</v>
      </c>
      <c r="B515" s="1">
        <v>2010</v>
      </c>
      <c r="C515" s="1" t="s">
        <v>30</v>
      </c>
      <c r="D515" s="9">
        <v>60.3</v>
      </c>
      <c r="E515" s="2">
        <v>20328.100000000006</v>
      </c>
      <c r="F515" s="3">
        <v>2835403.591391055</v>
      </c>
      <c r="G515" s="12">
        <f>IF(OR(A515="CP-Acier",A515="CP-Fonte acquis",A515="CP-Aluminium"),F515/SUMIF('Table d''actualisation'!A:A,'Dist+Alim'!B515,'Table d''actualisation'!C:C),F515/SUMIF('Table d''actualisation'!A:A,'Dist+Alim'!B515,'Table d''actualisation'!B:B))</f>
        <v>3027442.8784573814</v>
      </c>
      <c r="H515" s="13">
        <f t="shared" si="34"/>
        <v>148.9289642641162</v>
      </c>
      <c r="I515" t="str">
        <f t="shared" si="35"/>
        <v>Plastique</v>
      </c>
      <c r="J515" s="14">
        <f t="shared" si="36"/>
        <v>-0.5990603523297964</v>
      </c>
    </row>
    <row r="516" spans="1:10" ht="12.75">
      <c r="A516" s="1" t="s">
        <v>38</v>
      </c>
      <c r="B516" s="1">
        <v>2010</v>
      </c>
      <c r="C516" s="1" t="s">
        <v>31</v>
      </c>
      <c r="D516" s="9">
        <v>60.3</v>
      </c>
      <c r="E516" s="2">
        <v>859</v>
      </c>
      <c r="F516" s="3">
        <v>160593.5699497279</v>
      </c>
      <c r="G516" s="12">
        <f>IF(OR(A516="CP-Acier",A516="CP-Fonte acquis",A516="CP-Aluminium"),F516/SUMIF('Table d''actualisation'!A:A,'Dist+Alim'!B516,'Table d''actualisation'!C:C),F516/SUMIF('Table d''actualisation'!A:A,'Dist+Alim'!B516,'Table d''actualisation'!B:B))</f>
        <v>171470.42528496846</v>
      </c>
      <c r="H516" s="13">
        <f t="shared" si="34"/>
        <v>199.61632745630786</v>
      </c>
      <c r="I516" t="str">
        <f t="shared" si="35"/>
        <v>Plastique</v>
      </c>
      <c r="J516" s="14">
        <f t="shared" si="36"/>
        <v>0.7389600891487869</v>
      </c>
    </row>
    <row r="517" spans="1:10" ht="12.75">
      <c r="A517" s="1" t="s">
        <v>38</v>
      </c>
      <c r="B517" s="1">
        <v>2010</v>
      </c>
      <c r="C517" s="1" t="s">
        <v>36</v>
      </c>
      <c r="D517" s="9">
        <v>60.3</v>
      </c>
      <c r="E517" s="2">
        <v>1669.4</v>
      </c>
      <c r="F517" s="3">
        <v>382119.74042924674</v>
      </c>
      <c r="G517" s="12">
        <f>IF(OR(A517="CP-Acier",A517="CP-Fonte acquis",A517="CP-Aluminium"),F517/SUMIF('Table d''actualisation'!A:A,'Dist+Alim'!B517,'Table d''actualisation'!C:C),F517/SUMIF('Table d''actualisation'!A:A,'Dist+Alim'!B517,'Table d''actualisation'!B:B))</f>
        <v>408000.3602989567</v>
      </c>
      <c r="H517" s="13">
        <f aca="true" t="shared" si="37" ref="H517:H580">G517/E517</f>
        <v>244.3994011614692</v>
      </c>
      <c r="I517" t="str">
        <f aca="true" t="shared" si="38" ref="I517:I580">IF(OR(A517="CP-Acier",A517="CP-Fonte acquis",A517="CP-Aluminium"),"Acier","Plastique")</f>
        <v>Plastique</v>
      </c>
      <c r="J517" s="14">
        <f t="shared" si="36"/>
        <v>1.9211219590126078</v>
      </c>
    </row>
    <row r="518" spans="1:10" ht="12.75">
      <c r="A518" s="1" t="s">
        <v>38</v>
      </c>
      <c r="B518" s="1">
        <v>2010</v>
      </c>
      <c r="C518" s="1" t="s">
        <v>34</v>
      </c>
      <c r="D518" s="9">
        <v>60.3</v>
      </c>
      <c r="E518" s="2">
        <v>1212.6000000000001</v>
      </c>
      <c r="F518" s="3">
        <v>255005.82634281152</v>
      </c>
      <c r="G518" s="12">
        <f>IF(OR(A518="CP-Acier",A518="CP-Fonte acquis",A518="CP-Aluminium"),F518/SUMIF('Table d''actualisation'!A:A,'Dist+Alim'!B518,'Table d''actualisation'!C:C),F518/SUMIF('Table d''actualisation'!A:A,'Dist+Alim'!B518,'Table d''actualisation'!B:B))</f>
        <v>272277.13729033264</v>
      </c>
      <c r="H518" s="13">
        <f t="shared" si="37"/>
        <v>224.53994498625482</v>
      </c>
      <c r="I518" t="str">
        <f t="shared" si="38"/>
        <v>Plastique</v>
      </c>
      <c r="J518" s="14">
        <f t="shared" si="36"/>
        <v>1.396881662307287</v>
      </c>
    </row>
    <row r="519" spans="1:10" ht="12.75">
      <c r="A519" s="1" t="s">
        <v>38</v>
      </c>
      <c r="B519" s="1">
        <v>2010</v>
      </c>
      <c r="C519" s="1" t="s">
        <v>30</v>
      </c>
      <c r="D519" s="9">
        <v>60.3</v>
      </c>
      <c r="E519" s="2">
        <v>6096.699999999999</v>
      </c>
      <c r="F519" s="3">
        <v>1199396.6894169548</v>
      </c>
      <c r="G519" s="12">
        <f>IF(OR(A519="CP-Acier",A519="CP-Fonte acquis",A519="CP-Aluminium"),F519/SUMIF('Table d''actualisation'!A:A,'Dist+Alim'!B519,'Table d''actualisation'!C:C),F519/SUMIF('Table d''actualisation'!A:A,'Dist+Alim'!B519,'Table d''actualisation'!B:B))</f>
        <v>1280630.7281424059</v>
      </c>
      <c r="H519" s="13">
        <f t="shared" si="37"/>
        <v>210.05309891292112</v>
      </c>
      <c r="I519" t="str">
        <f t="shared" si="38"/>
        <v>Plastique</v>
      </c>
      <c r="J519" s="14">
        <f t="shared" si="36"/>
        <v>1.0144649225534959</v>
      </c>
    </row>
    <row r="520" spans="1:10" ht="12.75">
      <c r="A520" s="1" t="s">
        <v>38</v>
      </c>
      <c r="B520" s="1">
        <v>2011</v>
      </c>
      <c r="C520" s="1" t="s">
        <v>30</v>
      </c>
      <c r="D520" s="7">
        <v>60.3</v>
      </c>
      <c r="E520" s="2">
        <v>14055.599999999999</v>
      </c>
      <c r="F520" s="3">
        <v>2514416.3631546344</v>
      </c>
      <c r="G520" s="12">
        <f>IF(OR(A520="CP-Acier",A520="CP-Fonte acquis",A520="CP-Aluminium"),F520/SUMIF('Table d''actualisation'!A:A,'Dist+Alim'!B520,'Table d''actualisation'!C:C),F520/SUMIF('Table d''actualisation'!A:A,'Dist+Alim'!B520,'Table d''actualisation'!B:B))</f>
        <v>2627148.4808009434</v>
      </c>
      <c r="H520" s="13">
        <f t="shared" si="37"/>
        <v>186.91115859877513</v>
      </c>
      <c r="I520" t="str">
        <f t="shared" si="38"/>
        <v>Plastique</v>
      </c>
      <c r="J520" s="14">
        <f t="shared" si="36"/>
        <v>0.4035752008215384</v>
      </c>
    </row>
    <row r="521" spans="1:10" ht="12.75">
      <c r="A521" s="1" t="s">
        <v>38</v>
      </c>
      <c r="B521" s="1">
        <v>1982</v>
      </c>
      <c r="C521" s="1" t="s">
        <v>31</v>
      </c>
      <c r="D521" s="7">
        <v>88.9</v>
      </c>
      <c r="E521" s="2">
        <v>7490.22</v>
      </c>
      <c r="F521" s="3">
        <v>426539.5064871194</v>
      </c>
      <c r="G521" s="12">
        <f>IF(OR(A521="CP-Acier",A521="CP-Fonte acquis",A521="CP-Aluminium"),F521/SUMIF('Table d''actualisation'!A:A,'Dist+Alim'!B521,'Table d''actualisation'!C:C),F521/SUMIF('Table d''actualisation'!A:A,'Dist+Alim'!B521,'Table d''actualisation'!B:B))</f>
        <v>1048739.3370508992</v>
      </c>
      <c r="H521" s="13">
        <f t="shared" si="37"/>
        <v>140.01449050240169</v>
      </c>
      <c r="I521" t="str">
        <f t="shared" si="38"/>
        <v>Plastique</v>
      </c>
      <c r="J521" s="14">
        <f>(H521-AVERAGE($H$521:$H$551))/STDEV($H$521:$H$551)</f>
        <v>-0.8019951432043039</v>
      </c>
    </row>
    <row r="522" spans="1:10" ht="12.75">
      <c r="A522" s="1" t="s">
        <v>38</v>
      </c>
      <c r="B522" s="1">
        <v>1983</v>
      </c>
      <c r="C522" s="1" t="s">
        <v>31</v>
      </c>
      <c r="D522" s="7">
        <v>88.9</v>
      </c>
      <c r="E522" s="2">
        <v>10272</v>
      </c>
      <c r="F522" s="3">
        <v>813016.73</v>
      </c>
      <c r="G522" s="12">
        <f>IF(OR(A522="CP-Acier",A522="CP-Fonte acquis",A522="CP-Aluminium"),F522/SUMIF('Table d''actualisation'!A:A,'Dist+Alim'!B522,'Table d''actualisation'!C:C),F522/SUMIF('Table d''actualisation'!A:A,'Dist+Alim'!B522,'Table d''actualisation'!B:B))</f>
        <v>1919722.3228193833</v>
      </c>
      <c r="H522" s="13">
        <f t="shared" si="37"/>
        <v>186.8888554146596</v>
      </c>
      <c r="I522" t="str">
        <f t="shared" si="38"/>
        <v>Plastique</v>
      </c>
      <c r="J522" s="14">
        <f aca="true" t="shared" si="39" ref="J522:J551">(H522-AVERAGE($H$521:$H$551))/STDEV($H$521:$H$551)</f>
        <v>-0.06075697491878411</v>
      </c>
    </row>
    <row r="523" spans="1:10" ht="12.75">
      <c r="A523" s="1" t="s">
        <v>38</v>
      </c>
      <c r="B523" s="1">
        <v>1983</v>
      </c>
      <c r="C523" s="1" t="s">
        <v>33</v>
      </c>
      <c r="D523" s="7">
        <v>88.9</v>
      </c>
      <c r="E523" s="2">
        <v>17530.771827</v>
      </c>
      <c r="F523" s="3">
        <v>1696068.4463648067</v>
      </c>
      <c r="G523" s="12">
        <f>IF(OR(A523="CP-Acier",A523="CP-Fonte acquis",A523="CP-Aluminium"),F523/SUMIF('Table d''actualisation'!A:A,'Dist+Alim'!B523,'Table d''actualisation'!C:C),F523/SUMIF('Table d''actualisation'!A:A,'Dist+Alim'!B523,'Table d''actualisation'!B:B))</f>
        <v>4004813.600227033</v>
      </c>
      <c r="H523" s="13">
        <f t="shared" si="37"/>
        <v>228.4447963699478</v>
      </c>
      <c r="I523" t="str">
        <f t="shared" si="38"/>
        <v>Plastique</v>
      </c>
      <c r="J523" s="14">
        <f t="shared" si="39"/>
        <v>0.596379385493513</v>
      </c>
    </row>
    <row r="524" spans="1:10" ht="12.75">
      <c r="A524" s="1" t="s">
        <v>38</v>
      </c>
      <c r="B524" s="1">
        <v>1983</v>
      </c>
      <c r="C524" s="1" t="s">
        <v>36</v>
      </c>
      <c r="D524" s="7">
        <v>88.9</v>
      </c>
      <c r="E524" s="2">
        <v>9637.538642</v>
      </c>
      <c r="F524" s="3">
        <v>869132.8026056339</v>
      </c>
      <c r="G524" s="12">
        <f>IF(OR(A524="CP-Acier",A524="CP-Fonte acquis",A524="CP-Aluminium"),F524/SUMIF('Table d''actualisation'!A:A,'Dist+Alim'!B524,'Table d''actualisation'!C:C),F524/SUMIF('Table d''actualisation'!A:A,'Dist+Alim'!B524,'Table d''actualisation'!B:B))</f>
        <v>2052225.472231805</v>
      </c>
      <c r="H524" s="13">
        <f t="shared" si="37"/>
        <v>212.9408294445939</v>
      </c>
      <c r="I524" t="str">
        <f t="shared" si="38"/>
        <v>Plastique</v>
      </c>
      <c r="J524" s="14">
        <f t="shared" si="39"/>
        <v>0.351210580189799</v>
      </c>
    </row>
    <row r="525" spans="1:10" ht="12.75">
      <c r="A525" s="1" t="s">
        <v>38</v>
      </c>
      <c r="B525" s="1">
        <v>1984</v>
      </c>
      <c r="C525" s="1" t="s">
        <v>31</v>
      </c>
      <c r="D525" s="7">
        <v>88.9</v>
      </c>
      <c r="E525" s="2">
        <v>9940.96</v>
      </c>
      <c r="F525" s="3">
        <v>881657.51</v>
      </c>
      <c r="G525" s="12">
        <f>IF(OR(A525="CP-Acier",A525="CP-Fonte acquis",A525="CP-Aluminium"),F525/SUMIF('Table d''actualisation'!A:A,'Dist+Alim'!B525,'Table d''actualisation'!C:C),F525/SUMIF('Table d''actualisation'!A:A,'Dist+Alim'!B525,'Table d''actualisation'!B:B))</f>
        <v>2028190.6667811158</v>
      </c>
      <c r="H525" s="13">
        <f t="shared" si="37"/>
        <v>204.02362214324532</v>
      </c>
      <c r="I525" t="str">
        <f t="shared" si="38"/>
        <v>Plastique</v>
      </c>
      <c r="J525" s="14">
        <f t="shared" si="39"/>
        <v>0.21020014903736764</v>
      </c>
    </row>
    <row r="526" spans="1:10" ht="12.75">
      <c r="A526" s="1" t="s">
        <v>38</v>
      </c>
      <c r="B526" s="1">
        <v>1984</v>
      </c>
      <c r="C526" s="1" t="s">
        <v>33</v>
      </c>
      <c r="D526" s="7">
        <v>88.9</v>
      </c>
      <c r="E526" s="2">
        <v>26653.46</v>
      </c>
      <c r="F526" s="3">
        <v>3072658.205570881</v>
      </c>
      <c r="G526" s="12">
        <f>IF(OR(A526="CP-Acier",A526="CP-Fonte acquis",A526="CP-Aluminium"),F526/SUMIF('Table d''actualisation'!A:A,'Dist+Alim'!B526,'Table d''actualisation'!C:C),F526/SUMIF('Table d''actualisation'!A:A,'Dist+Alim'!B526,'Table d''actualisation'!B:B))</f>
        <v>7068432.6102403095</v>
      </c>
      <c r="H526" s="13">
        <f t="shared" si="37"/>
        <v>265.1975619765805</v>
      </c>
      <c r="I526" t="str">
        <f t="shared" si="38"/>
        <v>Plastique</v>
      </c>
      <c r="J526" s="14">
        <f t="shared" si="39"/>
        <v>1.1775617163620302</v>
      </c>
    </row>
    <row r="527" spans="1:10" ht="12.75">
      <c r="A527" s="1" t="s">
        <v>38</v>
      </c>
      <c r="B527" s="1">
        <v>1984</v>
      </c>
      <c r="C527" s="1" t="s">
        <v>34</v>
      </c>
      <c r="D527" s="7">
        <v>88.9</v>
      </c>
      <c r="E527" s="2">
        <v>10554</v>
      </c>
      <c r="F527" s="3">
        <v>1111855.12</v>
      </c>
      <c r="G527" s="12">
        <f>IF(OR(A527="CP-Acier",A527="CP-Fonte acquis",A527="CP-Aluminium"),F527/SUMIF('Table d''actualisation'!A:A,'Dist+Alim'!B527,'Table d''actualisation'!C:C),F527/SUMIF('Table d''actualisation'!A:A,'Dist+Alim'!B527,'Table d''actualisation'!B:B))</f>
        <v>2557743.967038627</v>
      </c>
      <c r="H527" s="13">
        <f t="shared" si="37"/>
        <v>242.348300837467</v>
      </c>
      <c r="I527" t="str">
        <f t="shared" si="38"/>
        <v>Plastique</v>
      </c>
      <c r="J527" s="14">
        <f t="shared" si="39"/>
        <v>0.8162396055422428</v>
      </c>
    </row>
    <row r="528" spans="1:10" ht="12.75">
      <c r="A528" s="1" t="s">
        <v>38</v>
      </c>
      <c r="B528" s="1">
        <v>1987</v>
      </c>
      <c r="C528" s="1" t="s">
        <v>30</v>
      </c>
      <c r="D528" s="7">
        <v>88.9</v>
      </c>
      <c r="E528" s="2">
        <v>16146</v>
      </c>
      <c r="F528" s="3">
        <v>569699.2232276658</v>
      </c>
      <c r="G528" s="12">
        <f>IF(OR(A528="CP-Acier",A528="CP-Fonte acquis",A528="CP-Aluminium"),F528/SUMIF('Table d''actualisation'!A:A,'Dist+Alim'!B528,'Table d''actualisation'!C:C),F528/SUMIF('Table d''actualisation'!A:A,'Dist+Alim'!B528,'Table d''actualisation'!B:B))</f>
        <v>1236270.3791499143</v>
      </c>
      <c r="H528" s="13">
        <f t="shared" si="37"/>
        <v>76.56821374643343</v>
      </c>
      <c r="I528" t="str">
        <f t="shared" si="38"/>
        <v>Plastique</v>
      </c>
      <c r="J528" s="14">
        <f t="shared" si="39"/>
        <v>-1.8052898450133041</v>
      </c>
    </row>
    <row r="529" spans="1:10" ht="12.75">
      <c r="A529" s="1" t="s">
        <v>38</v>
      </c>
      <c r="B529" s="1">
        <v>1988</v>
      </c>
      <c r="C529" s="1" t="s">
        <v>30</v>
      </c>
      <c r="D529" s="7">
        <v>88.9</v>
      </c>
      <c r="E529" s="2">
        <v>4341</v>
      </c>
      <c r="F529" s="3">
        <v>287016.42</v>
      </c>
      <c r="G529" s="12">
        <f>IF(OR(A529="CP-Acier",A529="CP-Fonte acquis",A529="CP-Aluminium"),F529/SUMIF('Table d''actualisation'!A:A,'Dist+Alim'!B529,'Table d''actualisation'!C:C),F529/SUMIF('Table d''actualisation'!A:A,'Dist+Alim'!B529,'Table d''actualisation'!B:B))</f>
        <v>589428.3567816091</v>
      </c>
      <c r="H529" s="13">
        <f t="shared" si="37"/>
        <v>135.78169932771462</v>
      </c>
      <c r="I529" t="str">
        <f t="shared" si="38"/>
        <v>Plastique</v>
      </c>
      <c r="J529" s="14">
        <f t="shared" si="39"/>
        <v>-0.8689295194445604</v>
      </c>
    </row>
    <row r="530" spans="1:10" ht="12.75">
      <c r="A530" s="1" t="s">
        <v>38</v>
      </c>
      <c r="B530" s="1">
        <v>1989</v>
      </c>
      <c r="C530" s="1" t="s">
        <v>33</v>
      </c>
      <c r="D530" s="7">
        <v>88.9</v>
      </c>
      <c r="E530" s="2">
        <v>8885</v>
      </c>
      <c r="F530" s="3">
        <v>637770.43</v>
      </c>
      <c r="G530" s="12">
        <f>IF(OR(A530="CP-Acier",A530="CP-Fonte acquis",A530="CP-Aluminium"),F530/SUMIF('Table d''actualisation'!A:A,'Dist+Alim'!B530,'Table d''actualisation'!C:C),F530/SUMIF('Table d''actualisation'!A:A,'Dist+Alim'!B530,'Table d''actualisation'!B:B))</f>
        <v>1220874.8231428573</v>
      </c>
      <c r="H530" s="13">
        <f t="shared" si="37"/>
        <v>137.4085338371252</v>
      </c>
      <c r="I530" t="str">
        <f t="shared" si="38"/>
        <v>Plastique</v>
      </c>
      <c r="J530" s="14">
        <f t="shared" si="39"/>
        <v>-0.8432039051537561</v>
      </c>
    </row>
    <row r="531" spans="1:10" ht="12.75">
      <c r="A531" s="1" t="s">
        <v>38</v>
      </c>
      <c r="B531" s="1">
        <v>1990</v>
      </c>
      <c r="C531" s="1" t="s">
        <v>30</v>
      </c>
      <c r="D531" s="7">
        <v>88.9</v>
      </c>
      <c r="E531" s="2">
        <v>2999.666908</v>
      </c>
      <c r="F531" s="3">
        <v>166947.4</v>
      </c>
      <c r="G531" s="12">
        <f>IF(OR(A531="CP-Acier",A531="CP-Fonte acquis",A531="CP-Aluminium"),F531/SUMIF('Table d''actualisation'!A:A,'Dist+Alim'!B531,'Table d''actualisation'!C:C),F531/SUMIF('Table d''actualisation'!A:A,'Dist+Alim'!B531,'Table d''actualisation'!B:B))</f>
        <v>309632.5480968858</v>
      </c>
      <c r="H531" s="13">
        <f t="shared" si="37"/>
        <v>103.2223102075458</v>
      </c>
      <c r="I531" t="str">
        <f t="shared" si="38"/>
        <v>Plastique</v>
      </c>
      <c r="J531" s="14">
        <f t="shared" si="39"/>
        <v>-1.3838007501717458</v>
      </c>
    </row>
    <row r="532" spans="1:10" ht="12.75">
      <c r="A532" s="1" t="s">
        <v>38</v>
      </c>
      <c r="B532" s="1">
        <v>1990</v>
      </c>
      <c r="C532" s="1" t="s">
        <v>31</v>
      </c>
      <c r="D532" s="7">
        <v>88.9</v>
      </c>
      <c r="E532" s="2">
        <v>1627</v>
      </c>
      <c r="F532" s="3">
        <v>120883.9</v>
      </c>
      <c r="G532" s="12">
        <f>IF(OR(A532="CP-Acier",A532="CP-Fonte acquis",A532="CP-Aluminium"),F532/SUMIF('Table d''actualisation'!A:A,'Dist+Alim'!B532,'Table d''actualisation'!C:C),F532/SUMIF('Table d''actualisation'!A:A,'Dist+Alim'!B532,'Table d''actualisation'!B:B))</f>
        <v>224199.89757785466</v>
      </c>
      <c r="H532" s="13">
        <f t="shared" si="37"/>
        <v>137.7995682715763</v>
      </c>
      <c r="I532" t="str">
        <f t="shared" si="38"/>
        <v>Plastique</v>
      </c>
      <c r="J532" s="14">
        <f t="shared" si="39"/>
        <v>-0.8370203622199656</v>
      </c>
    </row>
    <row r="533" spans="1:10" ht="12.75">
      <c r="A533" s="1" t="s">
        <v>38</v>
      </c>
      <c r="B533" s="1">
        <v>1990</v>
      </c>
      <c r="C533" s="1" t="s">
        <v>33</v>
      </c>
      <c r="D533" s="7">
        <v>88.9</v>
      </c>
      <c r="E533" s="2">
        <v>797.7</v>
      </c>
      <c r="F533" s="3">
        <v>116487.29341284404</v>
      </c>
      <c r="G533" s="12">
        <f>IF(OR(A533="CP-Acier",A533="CP-Fonte acquis",A533="CP-Aluminium"),F533/SUMIF('Table d''actualisation'!A:A,'Dist+Alim'!B533,'Table d''actualisation'!C:C),F533/SUMIF('Table d''actualisation'!A:A,'Dist+Alim'!B533,'Table d''actualisation'!B:B))</f>
        <v>216045.63760998062</v>
      </c>
      <c r="H533" s="13">
        <f t="shared" si="37"/>
        <v>270.83569964896657</v>
      </c>
      <c r="I533" t="str">
        <f t="shared" si="38"/>
        <v>Plastique</v>
      </c>
      <c r="J533" s="14">
        <f t="shared" si="39"/>
        <v>1.266719251587177</v>
      </c>
    </row>
    <row r="534" spans="1:10" ht="12.75">
      <c r="A534" s="1" t="s">
        <v>38</v>
      </c>
      <c r="B534" s="1">
        <v>1991</v>
      </c>
      <c r="C534" s="1" t="s">
        <v>31</v>
      </c>
      <c r="D534" s="7">
        <v>88.9</v>
      </c>
      <c r="E534" s="2">
        <v>930</v>
      </c>
      <c r="F534" s="3">
        <v>129809.66</v>
      </c>
      <c r="G534" s="12">
        <f>IF(OR(A534="CP-Acier",A534="CP-Fonte acquis",A534="CP-Aluminium"),F534/SUMIF('Table d''actualisation'!A:A,'Dist+Alim'!B534,'Table d''actualisation'!C:C),F534/SUMIF('Table d''actualisation'!A:A,'Dist+Alim'!B534,'Table d''actualisation'!B:B))</f>
        <v>234269.2853872054</v>
      </c>
      <c r="H534" s="13">
        <f t="shared" si="37"/>
        <v>251.9024574055972</v>
      </c>
      <c r="I534" t="str">
        <f t="shared" si="38"/>
        <v>Plastique</v>
      </c>
      <c r="J534" s="14">
        <f t="shared" si="39"/>
        <v>0.9673223034589017</v>
      </c>
    </row>
    <row r="535" spans="1:10" ht="12.75">
      <c r="A535" s="1" t="s">
        <v>38</v>
      </c>
      <c r="B535" s="1">
        <v>1991</v>
      </c>
      <c r="C535" s="1" t="s">
        <v>33</v>
      </c>
      <c r="D535" s="7">
        <v>88.9</v>
      </c>
      <c r="E535" s="2">
        <v>11821</v>
      </c>
      <c r="F535" s="3">
        <v>1096120.96</v>
      </c>
      <c r="G535" s="12">
        <f>IF(OR(A535="CP-Acier",A535="CP-Fonte acquis",A535="CP-Aluminium"),F535/SUMIF('Table d''actualisation'!A:A,'Dist+Alim'!B535,'Table d''actualisation'!C:C),F535/SUMIF('Table d''actualisation'!A:A,'Dist+Alim'!B535,'Table d''actualisation'!B:B))</f>
        <v>1978184.6281481483</v>
      </c>
      <c r="H535" s="13">
        <f t="shared" si="37"/>
        <v>167.34494781728688</v>
      </c>
      <c r="I535" t="str">
        <f t="shared" si="38"/>
        <v>Plastique</v>
      </c>
      <c r="J535" s="14">
        <f t="shared" si="39"/>
        <v>-0.36981055454028955</v>
      </c>
    </row>
    <row r="536" spans="1:10" ht="12.75">
      <c r="A536" s="1" t="s">
        <v>38</v>
      </c>
      <c r="B536" s="1">
        <v>1992</v>
      </c>
      <c r="C536" s="1" t="s">
        <v>33</v>
      </c>
      <c r="D536" s="7">
        <v>88.9</v>
      </c>
      <c r="E536" s="2">
        <v>2061</v>
      </c>
      <c r="F536" s="3">
        <v>290778.96</v>
      </c>
      <c r="G536" s="12">
        <f>IF(OR(A536="CP-Acier",A536="CP-Fonte acquis",A536="CP-Aluminium"),F536/SUMIF('Table d''actualisation'!A:A,'Dist+Alim'!B536,'Table d''actualisation'!C:C),F536/SUMIF('Table d''actualisation'!A:A,'Dist+Alim'!B536,'Table d''actualisation'!B:B))</f>
        <v>516084.5117880795</v>
      </c>
      <c r="H536" s="13">
        <f t="shared" si="37"/>
        <v>250.4049062533137</v>
      </c>
      <c r="I536" t="str">
        <f t="shared" si="38"/>
        <v>Plastique</v>
      </c>
      <c r="J536" s="14">
        <f t="shared" si="39"/>
        <v>0.9436410850549759</v>
      </c>
    </row>
    <row r="537" spans="1:10" ht="12.75">
      <c r="A537" s="1" t="s">
        <v>38</v>
      </c>
      <c r="B537" s="1">
        <v>1993</v>
      </c>
      <c r="C537" s="1" t="s">
        <v>33</v>
      </c>
      <c r="D537" s="7">
        <v>88.9</v>
      </c>
      <c r="E537" s="2">
        <v>1969.3</v>
      </c>
      <c r="F537" s="3">
        <v>243801.38</v>
      </c>
      <c r="G537" s="12">
        <f>IF(OR(A537="CP-Acier",A537="CP-Fonte acquis",A537="CP-Aluminium"),F537/SUMIF('Table d''actualisation'!A:A,'Dist+Alim'!B537,'Table d''actualisation'!C:C),F537/SUMIF('Table d''actualisation'!A:A,'Dist+Alim'!B537,'Table d''actualisation'!B:B))</f>
        <v>421540.4505806452</v>
      </c>
      <c r="H537" s="13">
        <f t="shared" si="37"/>
        <v>214.05598465477337</v>
      </c>
      <c r="I537" t="str">
        <f t="shared" si="38"/>
        <v>Plastique</v>
      </c>
      <c r="J537" s="14">
        <f t="shared" si="39"/>
        <v>0.3688448586892464</v>
      </c>
    </row>
    <row r="538" spans="1:10" ht="12.75">
      <c r="A538" s="1" t="s">
        <v>38</v>
      </c>
      <c r="B538" s="1">
        <v>1994</v>
      </c>
      <c r="C538" s="1" t="s">
        <v>30</v>
      </c>
      <c r="D538" s="7">
        <v>88.9</v>
      </c>
      <c r="E538" s="2">
        <v>830</v>
      </c>
      <c r="F538" s="3">
        <v>66040.84</v>
      </c>
      <c r="G538" s="12">
        <f>IF(OR(A538="CP-Acier",A538="CP-Fonte acquis",A538="CP-Aluminium"),F538/SUMIF('Table d''actualisation'!A:A,'Dist+Alim'!B538,'Table d''actualisation'!C:C),F538/SUMIF('Table d''actualisation'!A:A,'Dist+Alim'!B538,'Table d''actualisation'!B:B))</f>
        <v>112018.63999999998</v>
      </c>
      <c r="H538" s="13">
        <f t="shared" si="37"/>
        <v>134.96221686746986</v>
      </c>
      <c r="I538" t="str">
        <f t="shared" si="38"/>
        <v>Plastique</v>
      </c>
      <c r="J538" s="14">
        <f t="shared" si="39"/>
        <v>-0.8818882374754279</v>
      </c>
    </row>
    <row r="539" spans="1:10" ht="12.75">
      <c r="A539" s="1" t="s">
        <v>38</v>
      </c>
      <c r="B539" s="1">
        <v>1994</v>
      </c>
      <c r="C539" s="1" t="s">
        <v>31</v>
      </c>
      <c r="D539" s="7">
        <v>88.9</v>
      </c>
      <c r="E539" s="2">
        <v>3153</v>
      </c>
      <c r="F539" s="3">
        <v>295605.88</v>
      </c>
      <c r="G539" s="12">
        <f>IF(OR(A539="CP-Acier",A539="CP-Fonte acquis",A539="CP-Aluminium"),F539/SUMIF('Table d''actualisation'!A:A,'Dist+Alim'!B539,'Table d''actualisation'!C:C),F539/SUMIF('Table d''actualisation'!A:A,'Dist+Alim'!B539,'Table d''actualisation'!B:B))</f>
        <v>501407.4420253164</v>
      </c>
      <c r="H539" s="13">
        <f t="shared" si="37"/>
        <v>159.02551285293893</v>
      </c>
      <c r="I539" t="str">
        <f t="shared" si="38"/>
        <v>Plastique</v>
      </c>
      <c r="J539" s="14">
        <f t="shared" si="39"/>
        <v>-0.5013682352829925</v>
      </c>
    </row>
    <row r="540" spans="1:10" ht="12.75">
      <c r="A540" s="1" t="s">
        <v>38</v>
      </c>
      <c r="B540" s="1">
        <v>1994</v>
      </c>
      <c r="C540" s="1" t="s">
        <v>33</v>
      </c>
      <c r="D540" s="7">
        <v>88.9</v>
      </c>
      <c r="E540" s="2">
        <v>1535</v>
      </c>
      <c r="F540" s="3">
        <v>202729.96</v>
      </c>
      <c r="G540" s="12">
        <f>IF(OR(A540="CP-Acier",A540="CP-Fonte acquis",A540="CP-Aluminium"),F540/SUMIF('Table d''actualisation'!A:A,'Dist+Alim'!B540,'Table d''actualisation'!C:C),F540/SUMIF('Table d''actualisation'!A:A,'Dist+Alim'!B540,'Table d''actualisation'!B:B))</f>
        <v>343871.071392405</v>
      </c>
      <c r="H540" s="13">
        <f t="shared" si="37"/>
        <v>224.0202419494495</v>
      </c>
      <c r="I540" t="str">
        <f t="shared" si="38"/>
        <v>Plastique</v>
      </c>
      <c r="J540" s="14">
        <f t="shared" si="39"/>
        <v>0.5264126004443976</v>
      </c>
    </row>
    <row r="541" spans="1:10" ht="12.75">
      <c r="A541" s="1" t="s">
        <v>38</v>
      </c>
      <c r="B541" s="1">
        <v>1995</v>
      </c>
      <c r="C541" s="1" t="s">
        <v>33</v>
      </c>
      <c r="D541" s="7">
        <v>88.9</v>
      </c>
      <c r="E541" s="2">
        <v>694.351902</v>
      </c>
      <c r="F541" s="3">
        <v>56130.35</v>
      </c>
      <c r="G541" s="12">
        <f>IF(OR(A541="CP-Acier",A541="CP-Fonte acquis",A541="CP-Aluminium"),F541/SUMIF('Table d''actualisation'!A:A,'Dist+Alim'!B541,'Table d''actualisation'!C:C),F541/SUMIF('Table d''actualisation'!A:A,'Dist+Alim'!B541,'Table d''actualisation'!B:B))</f>
        <v>93434.37142857142</v>
      </c>
      <c r="H541" s="13">
        <f t="shared" si="37"/>
        <v>134.5634269301266</v>
      </c>
      <c r="I541" t="str">
        <f t="shared" si="38"/>
        <v>Plastique</v>
      </c>
      <c r="J541" s="14">
        <f t="shared" si="39"/>
        <v>-0.8881944204656471</v>
      </c>
    </row>
    <row r="542" spans="1:10" ht="12.75">
      <c r="A542" s="1" t="s">
        <v>38</v>
      </c>
      <c r="B542" s="1">
        <v>1996</v>
      </c>
      <c r="C542" s="1" t="s">
        <v>33</v>
      </c>
      <c r="D542" s="7">
        <v>88.9</v>
      </c>
      <c r="E542" s="2">
        <v>508</v>
      </c>
      <c r="F542" s="3">
        <v>75993.89</v>
      </c>
      <c r="G542" s="12">
        <f>IF(OR(A542="CP-Acier",A542="CP-Fonte acquis",A542="CP-Aluminium"),F542/SUMIF('Table d''actualisation'!A:A,'Dist+Alim'!B542,'Table d''actualisation'!C:C),F542/SUMIF('Table d''actualisation'!A:A,'Dist+Alim'!B542,'Table d''actualisation'!B:B))</f>
        <v>123432.50012121213</v>
      </c>
      <c r="H542" s="13">
        <f t="shared" si="37"/>
        <v>242.97736244333095</v>
      </c>
      <c r="I542" t="str">
        <f t="shared" si="38"/>
        <v>Plastique</v>
      </c>
      <c r="J542" s="14">
        <f t="shared" si="39"/>
        <v>0.8261871423961746</v>
      </c>
    </row>
    <row r="543" spans="1:10" ht="12.75">
      <c r="A543" s="1" t="s">
        <v>38</v>
      </c>
      <c r="B543" s="1">
        <v>1997</v>
      </c>
      <c r="C543" s="1" t="s">
        <v>31</v>
      </c>
      <c r="D543" s="7">
        <v>88.9</v>
      </c>
      <c r="E543" s="2">
        <v>94</v>
      </c>
      <c r="F543" s="3">
        <v>18464.3</v>
      </c>
      <c r="G543" s="12">
        <f>IF(OR(A543="CP-Acier",A543="CP-Fonte acquis",A543="CP-Aluminium"),F543/SUMIF('Table d''actualisation'!A:A,'Dist+Alim'!B543,'Table d''actualisation'!C:C),F543/SUMIF('Table d''actualisation'!A:A,'Dist+Alim'!B543,'Table d''actualisation'!B:B))</f>
        <v>29367.551335311575</v>
      </c>
      <c r="H543" s="13">
        <f t="shared" si="37"/>
        <v>312.42075888629336</v>
      </c>
      <c r="I543" t="str">
        <f t="shared" si="38"/>
        <v>Plastique</v>
      </c>
      <c r="J543" s="14">
        <f t="shared" si="39"/>
        <v>1.924316067988207</v>
      </c>
    </row>
    <row r="544" spans="1:10" ht="12.75">
      <c r="A544" s="1" t="s">
        <v>38</v>
      </c>
      <c r="B544" s="1">
        <v>1997</v>
      </c>
      <c r="C544" s="1" t="s">
        <v>33</v>
      </c>
      <c r="D544" s="7">
        <v>88.9</v>
      </c>
      <c r="E544" s="2">
        <v>247</v>
      </c>
      <c r="F544" s="3">
        <v>44303.58</v>
      </c>
      <c r="G544" s="12">
        <f>IF(OR(A544="CP-Acier",A544="CP-Fonte acquis",A544="CP-Aluminium"),F544/SUMIF('Table d''actualisation'!A:A,'Dist+Alim'!B544,'Table d''actualisation'!C:C),F544/SUMIF('Table d''actualisation'!A:A,'Dist+Alim'!B544,'Table d''actualisation'!B:B))</f>
        <v>70465.04118694362</v>
      </c>
      <c r="H544" s="13">
        <f t="shared" si="37"/>
        <v>285.2835675584762</v>
      </c>
      <c r="I544" t="str">
        <f t="shared" si="38"/>
        <v>Plastique</v>
      </c>
      <c r="J544" s="14">
        <f t="shared" si="39"/>
        <v>1.4951876514241105</v>
      </c>
    </row>
    <row r="545" spans="1:10" ht="12.75">
      <c r="A545" s="1" t="s">
        <v>38</v>
      </c>
      <c r="B545" s="1">
        <v>1998</v>
      </c>
      <c r="C545" s="1" t="s">
        <v>33</v>
      </c>
      <c r="D545" s="7">
        <v>88.9</v>
      </c>
      <c r="E545" s="2">
        <v>244</v>
      </c>
      <c r="F545" s="3">
        <v>37918.44</v>
      </c>
      <c r="G545" s="12">
        <f>IF(OR(A545="CP-Acier",A545="CP-Fonte acquis",A545="CP-Aluminium"),F545/SUMIF('Table d''actualisation'!A:A,'Dist+Alim'!B545,'Table d''actualisation'!C:C),F545/SUMIF('Table d''actualisation'!A:A,'Dist+Alim'!B545,'Table d''actualisation'!B:B))</f>
        <v>59082.22046511628</v>
      </c>
      <c r="H545" s="13">
        <f t="shared" si="37"/>
        <v>242.14024780785363</v>
      </c>
      <c r="I545" t="str">
        <f t="shared" si="38"/>
        <v>Plastique</v>
      </c>
      <c r="J545" s="14">
        <f t="shared" si="39"/>
        <v>0.8129496015738573</v>
      </c>
    </row>
    <row r="546" spans="1:10" ht="12.75">
      <c r="A546" s="1" t="s">
        <v>38</v>
      </c>
      <c r="B546" s="1">
        <v>1999</v>
      </c>
      <c r="C546" s="1" t="s">
        <v>31</v>
      </c>
      <c r="D546" s="7">
        <v>88.9</v>
      </c>
      <c r="E546" s="2">
        <v>345</v>
      </c>
      <c r="F546" s="3">
        <v>30403.8</v>
      </c>
      <c r="G546" s="12">
        <f>IF(OR(A546="CP-Acier",A546="CP-Fonte acquis",A546="CP-Aluminium"),F546/SUMIF('Table d''actualisation'!A:A,'Dist+Alim'!B546,'Table d''actualisation'!C:C),F546/SUMIF('Table d''actualisation'!A:A,'Dist+Alim'!B546,'Table d''actualisation'!B:B))</f>
        <v>46428.59487179487</v>
      </c>
      <c r="H546" s="13">
        <f t="shared" si="37"/>
        <v>134.57563730955036</v>
      </c>
      <c r="I546" t="str">
        <f t="shared" si="38"/>
        <v>Plastique</v>
      </c>
      <c r="J546" s="14">
        <f t="shared" si="39"/>
        <v>-0.888001334131676</v>
      </c>
    </row>
    <row r="547" spans="1:10" ht="12.75">
      <c r="A547" s="1" t="s">
        <v>38</v>
      </c>
      <c r="B547" s="1">
        <v>1999</v>
      </c>
      <c r="C547" s="1" t="s">
        <v>33</v>
      </c>
      <c r="D547" s="7">
        <v>88.9</v>
      </c>
      <c r="E547" s="2">
        <v>8233</v>
      </c>
      <c r="F547" s="3">
        <v>820913.84</v>
      </c>
      <c r="G547" s="12">
        <f>IF(OR(A547="CP-Acier",A547="CP-Fonte acquis",A547="CP-Aluminium"),F547/SUMIF('Table d''actualisation'!A:A,'Dist+Alim'!B547,'Table d''actualisation'!C:C),F547/SUMIF('Table d''actualisation'!A:A,'Dist+Alim'!B547,'Table d''actualisation'!B:B))</f>
        <v>1253589.2257549858</v>
      </c>
      <c r="H547" s="13">
        <f t="shared" si="37"/>
        <v>152.26396523199148</v>
      </c>
      <c r="I547" t="str">
        <f t="shared" si="38"/>
        <v>Plastique</v>
      </c>
      <c r="J547" s="14">
        <f t="shared" si="39"/>
        <v>-0.6082905836221753</v>
      </c>
    </row>
    <row r="548" spans="1:10" ht="12.75">
      <c r="A548" s="1" t="s">
        <v>38</v>
      </c>
      <c r="B548" s="1">
        <v>2000</v>
      </c>
      <c r="C548" s="1" t="s">
        <v>33</v>
      </c>
      <c r="D548" s="7">
        <v>88.9</v>
      </c>
      <c r="E548" s="2">
        <v>1358</v>
      </c>
      <c r="F548" s="3">
        <v>119002.29</v>
      </c>
      <c r="G548" s="12">
        <f>IF(OR(A548="CP-Acier",A548="CP-Fonte acquis",A548="CP-Aluminium"),F548/SUMIF('Table d''actualisation'!A:A,'Dist+Alim'!B548,'Table d''actualisation'!C:C),F548/SUMIF('Table d''actualisation'!A:A,'Dist+Alim'!B548,'Table d''actualisation'!B:B))</f>
        <v>178171.02636871507</v>
      </c>
      <c r="H548" s="13">
        <f t="shared" si="37"/>
        <v>131.201050345151</v>
      </c>
      <c r="I548" t="str">
        <f t="shared" si="38"/>
        <v>Plastique</v>
      </c>
      <c r="J548" s="14">
        <f t="shared" si="39"/>
        <v>-0.9413646738781192</v>
      </c>
    </row>
    <row r="549" spans="1:10" ht="12.75">
      <c r="A549" s="1" t="s">
        <v>38</v>
      </c>
      <c r="B549" s="1">
        <v>2001</v>
      </c>
      <c r="C549" s="1" t="s">
        <v>33</v>
      </c>
      <c r="D549" s="7">
        <v>88.9</v>
      </c>
      <c r="E549" s="2">
        <v>15692.000588</v>
      </c>
      <c r="F549" s="3">
        <v>814936.44</v>
      </c>
      <c r="G549" s="12">
        <f>IF(OR(A549="CP-Acier",A549="CP-Fonte acquis",A549="CP-Aluminium"),F549/SUMIF('Table d''actualisation'!A:A,'Dist+Alim'!B549,'Table d''actualisation'!C:C),F549/SUMIF('Table d''actualisation'!A:A,'Dist+Alim'!B549,'Table d''actualisation'!B:B))</f>
        <v>1200016.2962637362</v>
      </c>
      <c r="H549" s="13">
        <f t="shared" si="37"/>
        <v>76.47312333020263</v>
      </c>
      <c r="I549" t="str">
        <f t="shared" si="38"/>
        <v>Plastique</v>
      </c>
      <c r="J549" s="14">
        <f t="shared" si="39"/>
        <v>-1.806793537833044</v>
      </c>
    </row>
    <row r="550" spans="1:10" ht="12.75">
      <c r="A550" s="1" t="s">
        <v>38</v>
      </c>
      <c r="B550" s="1">
        <v>2002</v>
      </c>
      <c r="C550" s="1" t="s">
        <v>33</v>
      </c>
      <c r="D550" s="7">
        <v>88.9</v>
      </c>
      <c r="E550" s="2">
        <v>1826.6</v>
      </c>
      <c r="F550" s="3">
        <v>255777.47087734172</v>
      </c>
      <c r="G550" s="12">
        <f>IF(OR(A550="CP-Acier",A550="CP-Fonte acquis",A550="CP-Aluminium"),F550/SUMIF('Table d''actualisation'!A:A,'Dist+Alim'!B550,'Table d''actualisation'!C:C),F550/SUMIF('Table d''actualisation'!A:A,'Dist+Alim'!B550,'Table d''actualisation'!B:B))</f>
        <v>371535.83845597605</v>
      </c>
      <c r="H550" s="13">
        <f t="shared" si="37"/>
        <v>203.40295546697473</v>
      </c>
      <c r="I550" t="str">
        <f t="shared" si="38"/>
        <v>Plastique</v>
      </c>
      <c r="J550" s="14">
        <f t="shared" si="39"/>
        <v>0.20038536368303075</v>
      </c>
    </row>
    <row r="551" spans="1:10" ht="12.75">
      <c r="A551" s="1" t="s">
        <v>38</v>
      </c>
      <c r="B551" s="1">
        <v>2003</v>
      </c>
      <c r="C551" s="1" t="s">
        <v>33</v>
      </c>
      <c r="D551" s="7">
        <v>88.9</v>
      </c>
      <c r="E551" s="2">
        <v>3351.3</v>
      </c>
      <c r="F551" s="3">
        <v>597526.99</v>
      </c>
      <c r="G551" s="12">
        <f>IF(OR(A551="CP-Acier",A551="CP-Fonte acquis",A551="CP-Aluminium"),F551/SUMIF('Table d''actualisation'!A:A,'Dist+Alim'!B551,'Table d''actualisation'!C:C),F551/SUMIF('Table d''actualisation'!A:A,'Dist+Alim'!B551,'Table d''actualisation'!B:B))</f>
        <v>851793.794255319</v>
      </c>
      <c r="H551" s="13">
        <f t="shared" si="37"/>
        <v>254.16817183042969</v>
      </c>
      <c r="I551" t="str">
        <f t="shared" si="38"/>
        <v>Plastique</v>
      </c>
      <c r="J551" s="14">
        <f t="shared" si="39"/>
        <v>1.003150714430753</v>
      </c>
    </row>
    <row r="552" spans="1:10" ht="12.75">
      <c r="A552" s="1" t="s">
        <v>39</v>
      </c>
      <c r="B552" s="1">
        <v>1957</v>
      </c>
      <c r="C552" s="1" t="s">
        <v>30</v>
      </c>
      <c r="D552" s="7">
        <v>114.3</v>
      </c>
      <c r="E552" s="2">
        <v>621.6</v>
      </c>
      <c r="F552" s="3">
        <v>11007.391858156028</v>
      </c>
      <c r="G552" s="12">
        <f>IF(OR(A552="CP-Acier",A552="CP-Fonte acquis",A552="CP-Aluminium"),F552/SUMIF('Table d''actualisation'!A:A,'Dist+Alim'!B552,'Table d''actualisation'!C:C),F552/SUMIF('Table d''actualisation'!A:A,'Dist+Alim'!B552,'Table d''actualisation'!B:B))</f>
        <v>86764.14758781811</v>
      </c>
      <c r="H552" s="13">
        <f t="shared" si="37"/>
        <v>139.5819620138644</v>
      </c>
      <c r="I552" t="str">
        <f t="shared" si="38"/>
        <v>Plastique</v>
      </c>
      <c r="J552" s="14">
        <f>(H552-AVERAGE($H$552:$H$713))/STDEV($H$552:$H$713)</f>
        <v>-1.5325136881321015</v>
      </c>
    </row>
    <row r="553" spans="1:10" ht="12.75">
      <c r="A553" s="1" t="s">
        <v>39</v>
      </c>
      <c r="B553" s="1">
        <v>1979</v>
      </c>
      <c r="C553" s="1" t="s">
        <v>30</v>
      </c>
      <c r="D553" s="7">
        <v>114.3</v>
      </c>
      <c r="E553" s="2">
        <v>30259.3</v>
      </c>
      <c r="F553" s="3">
        <v>2588751.916</v>
      </c>
      <c r="G553" s="12">
        <f>IF(OR(A553="CP-Acier",A553="CP-Fonte acquis",A553="CP-Aluminium"),F553/SUMIF('Table d''actualisation'!A:A,'Dist+Alim'!B553,'Table d''actualisation'!C:C),F553/SUMIF('Table d''actualisation'!A:A,'Dist+Alim'!B553,'Table d''actualisation'!B:B))</f>
        <v>8259351.351047619</v>
      </c>
      <c r="H553" s="13">
        <f t="shared" si="37"/>
        <v>272.95249232624747</v>
      </c>
      <c r="I553" t="str">
        <f t="shared" si="38"/>
        <v>Plastique</v>
      </c>
      <c r="J553" s="14">
        <f aca="true" t="shared" si="40" ref="J553:J616">(H553-AVERAGE($H$552:$H$713))/STDEV($H$552:$H$713)</f>
        <v>1.4444272018800972</v>
      </c>
    </row>
    <row r="554" spans="1:10" ht="12.75">
      <c r="A554" s="1" t="s">
        <v>38</v>
      </c>
      <c r="B554" s="1">
        <v>1980</v>
      </c>
      <c r="C554" s="1" t="s">
        <v>30</v>
      </c>
      <c r="D554" s="7">
        <v>114.3</v>
      </c>
      <c r="E554" s="2">
        <v>3107.9464030000004</v>
      </c>
      <c r="F554" s="3">
        <v>147976.33929226737</v>
      </c>
      <c r="G554" s="12">
        <f>IF(OR(A554="CP-Acier",A554="CP-Fonte acquis",A554="CP-Aluminium"),F554/SUMIF('Table d''actualisation'!A:A,'Dist+Alim'!B554,'Table d''actualisation'!C:C),F554/SUMIF('Table d''actualisation'!A:A,'Dist+Alim'!B554,'Table d''actualisation'!B:B))</f>
        <v>424146.08481633855</v>
      </c>
      <c r="H554" s="13">
        <f t="shared" si="37"/>
        <v>136.4714926894891</v>
      </c>
      <c r="I554" t="str">
        <f t="shared" si="38"/>
        <v>Plastique</v>
      </c>
      <c r="J554" s="14">
        <f t="shared" si="40"/>
        <v>-1.6019419441131881</v>
      </c>
    </row>
    <row r="555" spans="1:10" ht="12.75">
      <c r="A555" s="1" t="s">
        <v>39</v>
      </c>
      <c r="B555" s="1">
        <v>1980</v>
      </c>
      <c r="C555" s="1" t="s">
        <v>30</v>
      </c>
      <c r="D555" s="7">
        <v>114.3</v>
      </c>
      <c r="E555" s="2">
        <v>7492</v>
      </c>
      <c r="F555" s="3">
        <v>756084.56</v>
      </c>
      <c r="G555" s="12">
        <f>IF(OR(A555="CP-Acier",A555="CP-Fonte acquis",A555="CP-Aluminium"),F555/SUMIF('Table d''actualisation'!A:A,'Dist+Alim'!B555,'Table d''actualisation'!C:C),F555/SUMIF('Table d''actualisation'!A:A,'Dist+Alim'!B555,'Table d''actualisation'!B:B))</f>
        <v>2167172.8564705886</v>
      </c>
      <c r="H555" s="13">
        <f t="shared" si="37"/>
        <v>289.26493012154145</v>
      </c>
      <c r="I555" t="str">
        <f t="shared" si="38"/>
        <v>Plastique</v>
      </c>
      <c r="J555" s="14">
        <f t="shared" si="40"/>
        <v>1.8085343474005522</v>
      </c>
    </row>
    <row r="556" spans="1:10" ht="12.75">
      <c r="A556" s="1" t="s">
        <v>38</v>
      </c>
      <c r="B556" s="1">
        <v>1981</v>
      </c>
      <c r="C556" s="1" t="s">
        <v>30</v>
      </c>
      <c r="D556" s="7">
        <v>114.3</v>
      </c>
      <c r="E556" s="2">
        <v>7736.307197</v>
      </c>
      <c r="F556" s="3">
        <v>700964.95</v>
      </c>
      <c r="G556" s="12">
        <f>IF(OR(A556="CP-Acier",A556="CP-Fonte acquis",A556="CP-Aluminium"),F556/SUMIF('Table d''actualisation'!A:A,'Dist+Alim'!B556,'Table d''actualisation'!C:C),F556/SUMIF('Table d''actualisation'!A:A,'Dist+Alim'!B556,'Table d''actualisation'!B:B))</f>
        <v>1850823.7103448275</v>
      </c>
      <c r="H556" s="13">
        <f t="shared" si="37"/>
        <v>239.2386526562109</v>
      </c>
      <c r="I556" t="str">
        <f t="shared" si="38"/>
        <v>Plastique</v>
      </c>
      <c r="J556" s="14">
        <f t="shared" si="40"/>
        <v>0.6919063291057858</v>
      </c>
    </row>
    <row r="557" spans="1:10" ht="12.75">
      <c r="A557" s="1" t="s">
        <v>38</v>
      </c>
      <c r="B557" s="1">
        <v>1982</v>
      </c>
      <c r="C557" s="1" t="s">
        <v>30</v>
      </c>
      <c r="D557" s="7">
        <v>114.3</v>
      </c>
      <c r="E557" s="2">
        <v>27212</v>
      </c>
      <c r="F557" s="3">
        <v>2359391.59</v>
      </c>
      <c r="G557" s="12">
        <f>IF(OR(A557="CP-Acier",A557="CP-Fonte acquis",A557="CP-Aluminium"),F557/SUMIF('Table d''actualisation'!A:A,'Dist+Alim'!B557,'Table d''actualisation'!C:C),F557/SUMIF('Table d''actualisation'!A:A,'Dist+Alim'!B557,'Table d''actualisation'!B:B))</f>
        <v>5801072.900183486</v>
      </c>
      <c r="H557" s="13">
        <f t="shared" si="37"/>
        <v>213.1806886735075</v>
      </c>
      <c r="I557" t="str">
        <f t="shared" si="38"/>
        <v>Plastique</v>
      </c>
      <c r="J557" s="14">
        <f t="shared" si="40"/>
        <v>0.1102709535180766</v>
      </c>
    </row>
    <row r="558" spans="1:10" ht="12.75">
      <c r="A558" s="1" t="s">
        <v>38</v>
      </c>
      <c r="B558" s="1">
        <v>1982</v>
      </c>
      <c r="C558" s="1" t="s">
        <v>30</v>
      </c>
      <c r="D558" s="7">
        <v>114.3</v>
      </c>
      <c r="E558" s="2">
        <v>38368.871888</v>
      </c>
      <c r="F558" s="3">
        <v>3996988.584323775</v>
      </c>
      <c r="G558" s="12">
        <f>IF(OR(A558="CP-Acier",A558="CP-Fonte acquis",A558="CP-Aluminium"),F558/SUMIF('Table d''actualisation'!A:A,'Dist+Alim'!B558,'Table d''actualisation'!C:C),F558/SUMIF('Table d''actualisation'!A:A,'Dist+Alim'!B558,'Table d''actualisation'!B:B))</f>
        <v>9827458.170630934</v>
      </c>
      <c r="H558" s="13">
        <f t="shared" si="37"/>
        <v>256.13101681273315</v>
      </c>
      <c r="I558" t="str">
        <f t="shared" si="38"/>
        <v>Plastique</v>
      </c>
      <c r="J558" s="14">
        <f t="shared" si="40"/>
        <v>1.068957912155977</v>
      </c>
    </row>
    <row r="559" spans="1:10" ht="12.75">
      <c r="A559" s="1" t="s">
        <v>38</v>
      </c>
      <c r="B559" s="1">
        <v>1982</v>
      </c>
      <c r="C559" s="1" t="s">
        <v>31</v>
      </c>
      <c r="D559" s="7">
        <v>114.3</v>
      </c>
      <c r="E559" s="2">
        <v>2929</v>
      </c>
      <c r="F559" s="3">
        <v>188226.24</v>
      </c>
      <c r="G559" s="12">
        <f>IF(OR(A559="CP-Acier",A559="CP-Fonte acquis",A559="CP-Aluminium"),F559/SUMIF('Table d''actualisation'!A:A,'Dist+Alim'!B559,'Table d''actualisation'!C:C),F559/SUMIF('Table d''actualisation'!A:A,'Dist+Alim'!B559,'Table d''actualisation'!B:B))</f>
        <v>462794.79192660545</v>
      </c>
      <c r="H559" s="13">
        <f t="shared" si="37"/>
        <v>158.00436733581614</v>
      </c>
      <c r="I559" t="str">
        <f t="shared" si="38"/>
        <v>Plastique</v>
      </c>
      <c r="J559" s="14">
        <f t="shared" si="40"/>
        <v>-1.121310316841281</v>
      </c>
    </row>
    <row r="560" spans="1:10" ht="12.75">
      <c r="A560" s="1" t="s">
        <v>38</v>
      </c>
      <c r="B560" s="1">
        <v>1983</v>
      </c>
      <c r="C560" s="1" t="s">
        <v>30</v>
      </c>
      <c r="D560" s="7">
        <v>114.3</v>
      </c>
      <c r="E560" s="2">
        <v>33860</v>
      </c>
      <c r="F560" s="3">
        <v>3304755.72</v>
      </c>
      <c r="G560" s="12">
        <f>IF(OR(A560="CP-Acier",A560="CP-Fonte acquis",A560="CP-Aluminium"),F560/SUMIF('Table d''actualisation'!A:A,'Dist+Alim'!B560,'Table d''actualisation'!C:C),F560/SUMIF('Table d''actualisation'!A:A,'Dist+Alim'!B560,'Table d''actualisation'!B:B))</f>
        <v>7803299.849867842</v>
      </c>
      <c r="H560" s="13">
        <f t="shared" si="37"/>
        <v>230.45776284311407</v>
      </c>
      <c r="I560" t="str">
        <f t="shared" si="38"/>
        <v>Plastique</v>
      </c>
      <c r="J560" s="14">
        <f t="shared" si="40"/>
        <v>0.49590958324241224</v>
      </c>
    </row>
    <row r="561" spans="1:10" ht="12.75">
      <c r="A561" s="1" t="s">
        <v>38</v>
      </c>
      <c r="B561" s="1">
        <v>1983</v>
      </c>
      <c r="C561" s="1" t="s">
        <v>30</v>
      </c>
      <c r="D561" s="7">
        <v>114.3</v>
      </c>
      <c r="E561" s="2">
        <v>28736.850000000002</v>
      </c>
      <c r="F561" s="3">
        <v>2730864.3265580717</v>
      </c>
      <c r="G561" s="12">
        <f>IF(OR(A561="CP-Acier",A561="CP-Fonte acquis",A561="CP-Aluminium"),F561/SUMIF('Table d''actualisation'!A:A,'Dist+Alim'!B561,'Table d''actualisation'!C:C),F561/SUMIF('Table d''actualisation'!A:A,'Dist+Alim'!B561,'Table d''actualisation'!B:B))</f>
        <v>6448208.2776877815</v>
      </c>
      <c r="H561" s="13">
        <f t="shared" si="37"/>
        <v>224.3881384942254</v>
      </c>
      <c r="I561" t="str">
        <f t="shared" si="38"/>
        <v>Plastique</v>
      </c>
      <c r="J561" s="14">
        <f t="shared" si="40"/>
        <v>0.3604305319939916</v>
      </c>
    </row>
    <row r="562" spans="1:10" ht="12.75">
      <c r="A562" s="1" t="s">
        <v>38</v>
      </c>
      <c r="B562" s="1">
        <v>1983</v>
      </c>
      <c r="C562" s="1" t="s">
        <v>31</v>
      </c>
      <c r="D562" s="7">
        <v>114.3</v>
      </c>
      <c r="E562" s="2">
        <v>6387</v>
      </c>
      <c r="F562" s="3">
        <v>539537.16</v>
      </c>
      <c r="G562" s="12">
        <f>IF(OR(A562="CP-Acier",A562="CP-Fonte acquis",A562="CP-Aluminium"),F562/SUMIF('Table d''actualisation'!A:A,'Dist+Alim'!B562,'Table d''actualisation'!C:C),F562/SUMIF('Table d''actualisation'!A:A,'Dist+Alim'!B562,'Table d''actualisation'!B:B))</f>
        <v>1273973.2059911897</v>
      </c>
      <c r="H562" s="13">
        <f t="shared" si="37"/>
        <v>199.46347361690772</v>
      </c>
      <c r="I562" t="str">
        <f t="shared" si="38"/>
        <v>Plastique</v>
      </c>
      <c r="J562" s="14">
        <f t="shared" si="40"/>
        <v>-0.19590866729798764</v>
      </c>
    </row>
    <row r="563" spans="1:10" ht="12.75">
      <c r="A563" s="1" t="s">
        <v>38</v>
      </c>
      <c r="B563" s="1">
        <v>1983</v>
      </c>
      <c r="C563" s="1" t="s">
        <v>33</v>
      </c>
      <c r="D563" s="7">
        <v>114.3</v>
      </c>
      <c r="E563" s="2">
        <v>11524.7</v>
      </c>
      <c r="F563" s="3">
        <v>1259856.08</v>
      </c>
      <c r="G563" s="12">
        <f>IF(OR(A563="CP-Acier",A563="CP-Fonte acquis",A563="CP-Aluminium"),F563/SUMIF('Table d''actualisation'!A:A,'Dist+Alim'!B563,'Table d''actualisation'!C:C),F563/SUMIF('Table d''actualisation'!A:A,'Dist+Alim'!B563,'Table d''actualisation'!B:B))</f>
        <v>2974814.35629956</v>
      </c>
      <c r="H563" s="13">
        <f t="shared" si="37"/>
        <v>258.1251014169184</v>
      </c>
      <c r="I563" t="str">
        <f t="shared" si="38"/>
        <v>Plastique</v>
      </c>
      <c r="J563" s="14">
        <f t="shared" si="40"/>
        <v>1.113467534952249</v>
      </c>
    </row>
    <row r="564" spans="1:10" ht="12.75">
      <c r="A564" s="1" t="s">
        <v>38</v>
      </c>
      <c r="B564" s="1">
        <v>1983</v>
      </c>
      <c r="C564" s="1" t="s">
        <v>36</v>
      </c>
      <c r="D564" s="7">
        <v>114.3</v>
      </c>
      <c r="E564" s="2">
        <v>10416.400925</v>
      </c>
      <c r="F564" s="3">
        <v>1053656.6540643864</v>
      </c>
      <c r="G564" s="12">
        <f>IF(OR(A564="CP-Acier",A564="CP-Fonte acquis",A564="CP-Aluminium"),F564/SUMIF('Table d''actualisation'!A:A,'Dist+Alim'!B564,'Table d''actualisation'!C:C),F564/SUMIF('Table d''actualisation'!A:A,'Dist+Alim'!B564,'Table d''actualisation'!B:B))</f>
        <v>2487929.368187274</v>
      </c>
      <c r="H564" s="13">
        <f t="shared" si="37"/>
        <v>238.8473126275402</v>
      </c>
      <c r="I564" t="str">
        <f t="shared" si="38"/>
        <v>Plastique</v>
      </c>
      <c r="J564" s="14">
        <f t="shared" si="40"/>
        <v>0.6831712949830326</v>
      </c>
    </row>
    <row r="565" spans="1:10" ht="12.75">
      <c r="A565" s="1" t="s">
        <v>39</v>
      </c>
      <c r="B565" s="1">
        <v>1983</v>
      </c>
      <c r="C565" s="1" t="s">
        <v>30</v>
      </c>
      <c r="D565" s="7">
        <v>114.3</v>
      </c>
      <c r="E565" s="2">
        <v>67</v>
      </c>
      <c r="F565" s="3">
        <v>8410.68</v>
      </c>
      <c r="G565" s="12">
        <f>IF(OR(A565="CP-Acier",A565="CP-Fonte acquis",A565="CP-Aluminium"),F565/SUMIF('Table d''actualisation'!A:A,'Dist+Alim'!B565,'Table d''actualisation'!C:C),F565/SUMIF('Table d''actualisation'!A:A,'Dist+Alim'!B565,'Table d''actualisation'!B:B))</f>
        <v>19859.57920704846</v>
      </c>
      <c r="H565" s="13">
        <f t="shared" si="37"/>
        <v>296.41162995594715</v>
      </c>
      <c r="I565" t="str">
        <f t="shared" si="38"/>
        <v>Plastique</v>
      </c>
      <c r="J565" s="14">
        <f t="shared" si="40"/>
        <v>1.9680546171022193</v>
      </c>
    </row>
    <row r="566" spans="1:10" ht="12.75">
      <c r="A566" s="1" t="s">
        <v>38</v>
      </c>
      <c r="B566" s="1">
        <v>1984</v>
      </c>
      <c r="C566" s="1" t="s">
        <v>30</v>
      </c>
      <c r="D566" s="7">
        <v>114.3</v>
      </c>
      <c r="E566" s="2">
        <v>35472.05</v>
      </c>
      <c r="F566" s="3">
        <v>3269191.4216963965</v>
      </c>
      <c r="G566" s="12">
        <f>IF(OR(A566="CP-Acier",A566="CP-Fonte acquis",A566="CP-Aluminium"),F566/SUMIF('Table d''actualisation'!A:A,'Dist+Alim'!B566,'Table d''actualisation'!C:C),F566/SUMIF('Table d''actualisation'!A:A,'Dist+Alim'!B566,'Table d''actualisation'!B:B))</f>
        <v>7520543.356348792</v>
      </c>
      <c r="H566" s="13">
        <f t="shared" si="37"/>
        <v>212.01321480852647</v>
      </c>
      <c r="I566" t="str">
        <f t="shared" si="38"/>
        <v>Plastique</v>
      </c>
      <c r="J566" s="14">
        <f t="shared" si="40"/>
        <v>0.08421196823442967</v>
      </c>
    </row>
    <row r="567" spans="1:10" ht="12.75">
      <c r="A567" s="1" t="s">
        <v>38</v>
      </c>
      <c r="B567" s="1">
        <v>1984</v>
      </c>
      <c r="C567" s="1" t="s">
        <v>30</v>
      </c>
      <c r="D567" s="7">
        <v>114.3</v>
      </c>
      <c r="E567" s="2">
        <v>57773.69</v>
      </c>
      <c r="F567" s="3">
        <v>4740260.36647783</v>
      </c>
      <c r="G567" s="12">
        <f>IF(OR(A567="CP-Acier",A567="CP-Fonte acquis",A567="CP-Aluminium"),F567/SUMIF('Table d''actualisation'!A:A,'Dist+Alim'!B567,'Table d''actualisation'!C:C),F567/SUMIF('Table d''actualisation'!A:A,'Dist+Alim'!B567,'Table d''actualisation'!B:B))</f>
        <v>10904633.289408227</v>
      </c>
      <c r="H567" s="13">
        <f t="shared" si="37"/>
        <v>188.74739157925046</v>
      </c>
      <c r="I567" t="str">
        <f t="shared" si="38"/>
        <v>Plastique</v>
      </c>
      <c r="J567" s="14">
        <f t="shared" si="40"/>
        <v>-0.43510050918320514</v>
      </c>
    </row>
    <row r="568" spans="1:10" ht="12.75">
      <c r="A568" s="1" t="s">
        <v>38</v>
      </c>
      <c r="B568" s="1">
        <v>1984</v>
      </c>
      <c r="C568" s="1" t="s">
        <v>31</v>
      </c>
      <c r="D568" s="7">
        <v>114.3</v>
      </c>
      <c r="E568" s="2">
        <v>6211.6</v>
      </c>
      <c r="F568" s="3">
        <v>535529.47</v>
      </c>
      <c r="G568" s="12">
        <f>IF(OR(A568="CP-Acier",A568="CP-Fonte acquis",A568="CP-Aluminium"),F568/SUMIF('Table d''actualisation'!A:A,'Dist+Alim'!B568,'Table d''actualisation'!C:C),F568/SUMIF('Table d''actualisation'!A:A,'Dist+Alim'!B568,'Table d''actualisation'!B:B))</f>
        <v>1231947.621974249</v>
      </c>
      <c r="H568" s="13">
        <f t="shared" si="37"/>
        <v>198.33016001903678</v>
      </c>
      <c r="I568" t="str">
        <f t="shared" si="38"/>
        <v>Plastique</v>
      </c>
      <c r="J568" s="14">
        <f t="shared" si="40"/>
        <v>-0.2212051670780113</v>
      </c>
    </row>
    <row r="569" spans="1:10" ht="12.75">
      <c r="A569" s="1" t="s">
        <v>38</v>
      </c>
      <c r="B569" s="1">
        <v>1984</v>
      </c>
      <c r="C569" s="1" t="s">
        <v>33</v>
      </c>
      <c r="D569" s="7">
        <v>114.3</v>
      </c>
      <c r="E569" s="2">
        <v>22261.5</v>
      </c>
      <c r="F569" s="3">
        <v>2845160.1233733026</v>
      </c>
      <c r="G569" s="12">
        <f>IF(OR(A569="CP-Acier",A569="CP-Fonte acquis",A569="CP-Aluminium"),F569/SUMIF('Table d''actualisation'!A:A,'Dist+Alim'!B569,'Table d''actualisation'!C:C),F569/SUMIF('Table d''actualisation'!A:A,'Dist+Alim'!B569,'Table d''actualisation'!B:B))</f>
        <v>6545089.382523992</v>
      </c>
      <c r="H569" s="13">
        <f t="shared" si="37"/>
        <v>294.0093606685979</v>
      </c>
      <c r="I569" t="str">
        <f t="shared" si="38"/>
        <v>Plastique</v>
      </c>
      <c r="J569" s="14">
        <f t="shared" si="40"/>
        <v>1.9144339735194105</v>
      </c>
    </row>
    <row r="570" spans="1:10" ht="12.75">
      <c r="A570" s="1" t="s">
        <v>38</v>
      </c>
      <c r="B570" s="1">
        <v>1984</v>
      </c>
      <c r="C570" s="1" t="s">
        <v>34</v>
      </c>
      <c r="D570" s="7">
        <v>114.3</v>
      </c>
      <c r="E570" s="2">
        <v>20005.384189999997</v>
      </c>
      <c r="F570" s="3">
        <v>2152851.21</v>
      </c>
      <c r="G570" s="12">
        <f>IF(OR(A570="CP-Acier",A570="CP-Fonte acquis",A570="CP-Aluminium"),F570/SUMIF('Table d''actualisation'!A:A,'Dist+Alim'!B570,'Table d''actualisation'!C:C),F570/SUMIF('Table d''actualisation'!A:A,'Dist+Alim'!B570,'Table d''actualisation'!B:B))</f>
        <v>4952481.753476394</v>
      </c>
      <c r="H570" s="13">
        <f t="shared" si="37"/>
        <v>247.55744285840657</v>
      </c>
      <c r="I570" t="str">
        <f t="shared" si="38"/>
        <v>Plastique</v>
      </c>
      <c r="J570" s="14">
        <f t="shared" si="40"/>
        <v>0.8775886282639669</v>
      </c>
    </row>
    <row r="571" spans="1:10" ht="12.75">
      <c r="A571" s="1" t="s">
        <v>38</v>
      </c>
      <c r="B571" s="1">
        <v>1985</v>
      </c>
      <c r="C571" s="1" t="s">
        <v>30</v>
      </c>
      <c r="D571" s="7">
        <v>114.3</v>
      </c>
      <c r="E571" s="2">
        <v>30018.3</v>
      </c>
      <c r="F571" s="3">
        <v>2983524.88</v>
      </c>
      <c r="G571" s="12">
        <f>IF(OR(A571="CP-Acier",A571="CP-Fonte acquis",A571="CP-Aluminium"),F571/SUMIF('Table d''actualisation'!A:A,'Dist+Alim'!B571,'Table d''actualisation'!C:C),F571/SUMIF('Table d''actualisation'!A:A,'Dist+Alim'!B571,'Table d''actualisation'!B:B))</f>
        <v>6747549.939578058</v>
      </c>
      <c r="H571" s="13">
        <f t="shared" si="37"/>
        <v>224.78121477825388</v>
      </c>
      <c r="I571" t="str">
        <f t="shared" si="38"/>
        <v>Plastique</v>
      </c>
      <c r="J571" s="14">
        <f t="shared" si="40"/>
        <v>0.3692043207768486</v>
      </c>
    </row>
    <row r="572" spans="1:10" ht="12.75">
      <c r="A572" s="1" t="s">
        <v>38</v>
      </c>
      <c r="B572" s="1">
        <v>1985</v>
      </c>
      <c r="C572" s="1" t="s">
        <v>30</v>
      </c>
      <c r="D572" s="7">
        <v>114.3</v>
      </c>
      <c r="E572" s="2">
        <v>21005</v>
      </c>
      <c r="F572" s="3">
        <v>2594244.31</v>
      </c>
      <c r="G572" s="12">
        <f>IF(OR(A572="CP-Acier",A572="CP-Fonte acquis",A572="CP-Aluminium"),F572/SUMIF('Table d''actualisation'!A:A,'Dist+Alim'!B572,'Table d''actualisation'!C:C),F572/SUMIF('Table d''actualisation'!A:A,'Dist+Alim'!B572,'Table d''actualisation'!B:B))</f>
        <v>5867151.688438819</v>
      </c>
      <c r="H572" s="13">
        <f t="shared" si="37"/>
        <v>279.32167048030556</v>
      </c>
      <c r="I572" t="str">
        <f t="shared" si="38"/>
        <v>Plastique</v>
      </c>
      <c r="J572" s="14">
        <f t="shared" si="40"/>
        <v>1.5865925425905067</v>
      </c>
    </row>
    <row r="573" spans="1:10" ht="12.75">
      <c r="A573" s="1" t="s">
        <v>38</v>
      </c>
      <c r="B573" s="1">
        <v>1985</v>
      </c>
      <c r="C573" s="1" t="s">
        <v>33</v>
      </c>
      <c r="D573" s="7">
        <v>114.3</v>
      </c>
      <c r="E573" s="2">
        <v>25391.05</v>
      </c>
      <c r="F573" s="3">
        <v>2950241.07</v>
      </c>
      <c r="G573" s="12">
        <f>IF(OR(A573="CP-Acier",A573="CP-Fonte acquis",A573="CP-Aluminium"),F573/SUMIF('Table d''actualisation'!A:A,'Dist+Alim'!B573,'Table d''actualisation'!C:C),F573/SUMIF('Table d''actualisation'!A:A,'Dist+Alim'!B573,'Table d''actualisation'!B:B))</f>
        <v>6672275.162531645</v>
      </c>
      <c r="H573" s="13">
        <f t="shared" si="37"/>
        <v>262.78059247379076</v>
      </c>
      <c r="I573" t="str">
        <f t="shared" si="38"/>
        <v>Plastique</v>
      </c>
      <c r="J573" s="14">
        <f t="shared" si="40"/>
        <v>1.2173819578598304</v>
      </c>
    </row>
    <row r="574" spans="1:10" ht="12.75">
      <c r="A574" s="1" t="s">
        <v>39</v>
      </c>
      <c r="B574" s="1">
        <v>1985</v>
      </c>
      <c r="C574" s="1" t="s">
        <v>30</v>
      </c>
      <c r="D574" s="7">
        <v>114.3</v>
      </c>
      <c r="E574" s="2">
        <v>13630.15</v>
      </c>
      <c r="F574" s="3">
        <v>1789140.68</v>
      </c>
      <c r="G574" s="12">
        <f>IF(OR(A574="CP-Acier",A574="CP-Fonte acquis",A574="CP-Aluminium"),F574/SUMIF('Table d''actualisation'!A:A,'Dist+Alim'!B574,'Table d''actualisation'!C:C),F574/SUMIF('Table d''actualisation'!A:A,'Dist+Alim'!B574,'Table d''actualisation'!B:B))</f>
        <v>4046326.601181434</v>
      </c>
      <c r="H574" s="13">
        <f t="shared" si="37"/>
        <v>296.8658893102008</v>
      </c>
      <c r="I574" t="str">
        <f t="shared" si="38"/>
        <v>Plastique</v>
      </c>
      <c r="J574" s="14">
        <f t="shared" si="40"/>
        <v>1.9781940627742198</v>
      </c>
    </row>
    <row r="575" spans="1:10" ht="12.75">
      <c r="A575" s="1" t="s">
        <v>38</v>
      </c>
      <c r="B575" s="1">
        <v>1986</v>
      </c>
      <c r="C575" s="1" t="s">
        <v>30</v>
      </c>
      <c r="D575" s="7">
        <v>114.3</v>
      </c>
      <c r="E575" s="2">
        <v>4933.244863</v>
      </c>
      <c r="F575" s="3">
        <v>590636.2799999999</v>
      </c>
      <c r="G575" s="12">
        <f>IF(OR(A575="CP-Acier",A575="CP-Fonte acquis",A575="CP-Aluminium"),F575/SUMIF('Table d''actualisation'!A:A,'Dist+Alim'!B575,'Table d''actualisation'!C:C),F575/SUMIF('Table d''actualisation'!A:A,'Dist+Alim'!B575,'Table d''actualisation'!B:B))</f>
        <v>1313614.2990871368</v>
      </c>
      <c r="H575" s="13">
        <f t="shared" si="37"/>
        <v>266.27794394302634</v>
      </c>
      <c r="I575" t="str">
        <f t="shared" si="38"/>
        <v>Plastique</v>
      </c>
      <c r="J575" s="14">
        <f t="shared" si="40"/>
        <v>1.2954457442984524</v>
      </c>
    </row>
    <row r="576" spans="1:10" ht="12.75">
      <c r="A576" s="1" t="s">
        <v>38</v>
      </c>
      <c r="B576" s="1">
        <v>1986</v>
      </c>
      <c r="C576" s="1" t="s">
        <v>33</v>
      </c>
      <c r="D576" s="7">
        <v>114.3</v>
      </c>
      <c r="E576" s="2">
        <v>9476.6</v>
      </c>
      <c r="F576" s="3">
        <v>552889.5800000001</v>
      </c>
      <c r="G576" s="12">
        <f>IF(OR(A576="CP-Acier",A576="CP-Fonte acquis",A576="CP-Aluminium"),F576/SUMIF('Table d''actualisation'!A:A,'Dist+Alim'!B576,'Table d''actualisation'!C:C),F576/SUMIF('Table d''actualisation'!A:A,'Dist+Alim'!B576,'Table d''actualisation'!B:B))</f>
        <v>1229663.132282158</v>
      </c>
      <c r="H576" s="13">
        <f t="shared" si="37"/>
        <v>129.7578384950465</v>
      </c>
      <c r="I576" t="str">
        <f t="shared" si="38"/>
        <v>Plastique</v>
      </c>
      <c r="J576" s="14">
        <f t="shared" si="40"/>
        <v>-1.751796275846189</v>
      </c>
    </row>
    <row r="577" spans="1:10" ht="12.75">
      <c r="A577" s="1" t="s">
        <v>39</v>
      </c>
      <c r="B577" s="1">
        <v>1986</v>
      </c>
      <c r="C577" s="1" t="s">
        <v>30</v>
      </c>
      <c r="D577" s="7">
        <v>114.3</v>
      </c>
      <c r="E577" s="2">
        <v>18588</v>
      </c>
      <c r="F577" s="3">
        <v>1567575.51</v>
      </c>
      <c r="G577" s="12">
        <f>IF(OR(A577="CP-Acier",A577="CP-Fonte acquis",A577="CP-Aluminium"),F577/SUMIF('Table d''actualisation'!A:A,'Dist+Alim'!B577,'Table d''actualisation'!C:C),F577/SUMIF('Table d''actualisation'!A:A,'Dist+Alim'!B577,'Table d''actualisation'!B:B))</f>
        <v>3486392.0056431536</v>
      </c>
      <c r="H577" s="13">
        <f t="shared" si="37"/>
        <v>187.56143779014167</v>
      </c>
      <c r="I577" t="str">
        <f t="shared" si="38"/>
        <v>Plastique</v>
      </c>
      <c r="J577" s="14">
        <f t="shared" si="40"/>
        <v>-0.4615719817056104</v>
      </c>
    </row>
    <row r="578" spans="1:10" ht="12.75">
      <c r="A578" s="1" t="s">
        <v>38</v>
      </c>
      <c r="B578" s="1">
        <v>1987</v>
      </c>
      <c r="C578" s="1" t="s">
        <v>30</v>
      </c>
      <c r="D578" s="7">
        <v>114.3</v>
      </c>
      <c r="E578" s="2">
        <v>12849</v>
      </c>
      <c r="F578" s="3">
        <v>710032.84</v>
      </c>
      <c r="G578" s="12">
        <f>IF(OR(A578="CP-Acier",A578="CP-Fonte acquis",A578="CP-Aluminium"),F578/SUMIF('Table d''actualisation'!A:A,'Dist+Alim'!B578,'Table d''actualisation'!C:C),F578/SUMIF('Table d''actualisation'!A:A,'Dist+Alim'!B578,'Table d''actualisation'!B:B))</f>
        <v>1540800.0090688257</v>
      </c>
      <c r="H578" s="13">
        <f t="shared" si="37"/>
        <v>119.91594747208543</v>
      </c>
      <c r="I578" t="str">
        <f t="shared" si="38"/>
        <v>Plastique</v>
      </c>
      <c r="J578" s="14">
        <f t="shared" si="40"/>
        <v>-1.9714754489939057</v>
      </c>
    </row>
    <row r="579" spans="1:10" ht="12.75">
      <c r="A579" s="1" t="s">
        <v>38</v>
      </c>
      <c r="B579" s="1">
        <v>1987</v>
      </c>
      <c r="C579" s="1" t="s">
        <v>30</v>
      </c>
      <c r="D579" s="7">
        <v>114.3</v>
      </c>
      <c r="E579" s="2">
        <v>7600.9</v>
      </c>
      <c r="F579" s="3">
        <v>748259.61</v>
      </c>
      <c r="G579" s="12">
        <f>IF(OR(A579="CP-Acier",A579="CP-Fonte acquis",A579="CP-Aluminium"),F579/SUMIF('Table d''actualisation'!A:A,'Dist+Alim'!B579,'Table d''actualisation'!C:C),F579/SUMIF('Table d''actualisation'!A:A,'Dist+Alim'!B579,'Table d''actualisation'!B:B))</f>
        <v>1623753.6476113359</v>
      </c>
      <c r="H579" s="13">
        <f t="shared" si="37"/>
        <v>213.62649786358668</v>
      </c>
      <c r="I579" t="str">
        <f t="shared" si="38"/>
        <v>Plastique</v>
      </c>
      <c r="J579" s="14">
        <f t="shared" si="40"/>
        <v>0.12022178451486042</v>
      </c>
    </row>
    <row r="580" spans="1:10" ht="12.75">
      <c r="A580" s="1" t="s">
        <v>39</v>
      </c>
      <c r="B580" s="1">
        <v>1987</v>
      </c>
      <c r="C580" s="1" t="s">
        <v>30</v>
      </c>
      <c r="D580" s="7">
        <v>114.3</v>
      </c>
      <c r="E580" s="2">
        <v>10323</v>
      </c>
      <c r="F580" s="3">
        <v>1146795.57</v>
      </c>
      <c r="G580" s="12">
        <f>IF(OR(A580="CP-Acier",A580="CP-Fonte acquis",A580="CP-Aluminium"),F580/SUMIF('Table d''actualisation'!A:A,'Dist+Alim'!B580,'Table d''actualisation'!C:C),F580/SUMIF('Table d''actualisation'!A:A,'Dist+Alim'!B580,'Table d''actualisation'!B:B))</f>
        <v>2488592.815870445</v>
      </c>
      <c r="H580" s="13">
        <f t="shared" si="37"/>
        <v>241.07263546163375</v>
      </c>
      <c r="I580" t="str">
        <f t="shared" si="38"/>
        <v>Plastique</v>
      </c>
      <c r="J580" s="14">
        <f t="shared" si="40"/>
        <v>0.7328423469221271</v>
      </c>
    </row>
    <row r="581" spans="1:10" ht="12.75">
      <c r="A581" s="1" t="s">
        <v>38</v>
      </c>
      <c r="B581" s="1">
        <v>1988</v>
      </c>
      <c r="C581" s="1" t="s">
        <v>30</v>
      </c>
      <c r="D581" s="7">
        <v>114.3</v>
      </c>
      <c r="E581" s="2">
        <v>7682.59</v>
      </c>
      <c r="F581" s="3">
        <v>567904.73</v>
      </c>
      <c r="G581" s="12">
        <f>IF(OR(A581="CP-Acier",A581="CP-Fonte acquis",A581="CP-Aluminium"),F581/SUMIF('Table d''actualisation'!A:A,'Dist+Alim'!B581,'Table d''actualisation'!C:C),F581/SUMIF('Table d''actualisation'!A:A,'Dist+Alim'!B581,'Table d''actualisation'!B:B))</f>
        <v>1166271.7826819923</v>
      </c>
      <c r="H581" s="13">
        <f aca="true" t="shared" si="41" ref="H581:H644">G581/E581</f>
        <v>151.8071096703055</v>
      </c>
      <c r="I581" t="str">
        <f aca="true" t="shared" si="42" ref="I581:I644">IF(OR(A581="CP-Acier",A581="CP-Fonte acquis",A581="CP-Aluminium"),"Acier","Plastique")</f>
        <v>Plastique</v>
      </c>
      <c r="J581" s="14">
        <f t="shared" si="40"/>
        <v>-1.2596382496101535</v>
      </c>
    </row>
    <row r="582" spans="1:10" ht="12.75">
      <c r="A582" s="1" t="s">
        <v>38</v>
      </c>
      <c r="B582" s="1">
        <v>1988</v>
      </c>
      <c r="C582" s="1" t="s">
        <v>30</v>
      </c>
      <c r="D582" s="7">
        <v>114.3</v>
      </c>
      <c r="E582" s="2">
        <v>11694</v>
      </c>
      <c r="F582" s="3">
        <v>1025988.54</v>
      </c>
      <c r="G582" s="12">
        <f>IF(OR(A582="CP-Acier",A582="CP-Fonte acquis",A582="CP-Aluminium"),F582/SUMIF('Table d''actualisation'!A:A,'Dist+Alim'!B582,'Table d''actualisation'!C:C),F582/SUMIF('Table d''actualisation'!A:A,'Dist+Alim'!B582,'Table d''actualisation'!B:B))</f>
        <v>2107010.948045977</v>
      </c>
      <c r="H582" s="13">
        <f t="shared" si="41"/>
        <v>180.17880520317914</v>
      </c>
      <c r="I582" t="str">
        <f t="shared" si="42"/>
        <v>Plastique</v>
      </c>
      <c r="J582" s="14">
        <f t="shared" si="40"/>
        <v>-0.6263584661905172</v>
      </c>
    </row>
    <row r="583" spans="1:10" ht="12.75">
      <c r="A583" s="1" t="s">
        <v>39</v>
      </c>
      <c r="B583" s="1">
        <v>1988</v>
      </c>
      <c r="C583" s="1" t="s">
        <v>30</v>
      </c>
      <c r="D583" s="7">
        <v>114.3</v>
      </c>
      <c r="E583" s="2">
        <v>9108</v>
      </c>
      <c r="F583" s="3">
        <v>1118803.16</v>
      </c>
      <c r="G583" s="12">
        <f>IF(OR(A583="CP-Acier",A583="CP-Fonte acquis",A583="CP-Aluminium"),F583/SUMIF('Table d''actualisation'!A:A,'Dist+Alim'!B583,'Table d''actualisation'!C:C),F583/SUMIF('Table d''actualisation'!A:A,'Dist+Alim'!B583,'Table d''actualisation'!B:B))</f>
        <v>2297618.750038314</v>
      </c>
      <c r="H583" s="13">
        <f t="shared" si="41"/>
        <v>252.2638065479045</v>
      </c>
      <c r="I583" t="str">
        <f t="shared" si="42"/>
        <v>Plastique</v>
      </c>
      <c r="J583" s="14">
        <f t="shared" si="40"/>
        <v>0.9826385705392148</v>
      </c>
    </row>
    <row r="584" spans="1:10" ht="12.75">
      <c r="A584" s="1" t="s">
        <v>38</v>
      </c>
      <c r="B584" s="1">
        <v>1989</v>
      </c>
      <c r="C584" s="1" t="s">
        <v>30</v>
      </c>
      <c r="D584" s="7">
        <v>114.3</v>
      </c>
      <c r="E584" s="2">
        <v>14620</v>
      </c>
      <c r="F584" s="3">
        <v>1480776.04</v>
      </c>
      <c r="G584" s="12">
        <f>IF(OR(A584="CP-Acier",A584="CP-Fonte acquis",A584="CP-Aluminium"),F584/SUMIF('Table d''actualisation'!A:A,'Dist+Alim'!B584,'Table d''actualisation'!C:C),F584/SUMIF('Table d''actualisation'!A:A,'Dist+Alim'!B584,'Table d''actualisation'!B:B))</f>
        <v>2834628.4194285716</v>
      </c>
      <c r="H584" s="13">
        <f t="shared" si="41"/>
        <v>193.88703279265195</v>
      </c>
      <c r="I584" t="str">
        <f t="shared" si="42"/>
        <v>Plastique</v>
      </c>
      <c r="J584" s="14">
        <f t="shared" si="40"/>
        <v>-0.3203794530973525</v>
      </c>
    </row>
    <row r="585" spans="1:10" ht="12.75">
      <c r="A585" s="1" t="s">
        <v>38</v>
      </c>
      <c r="B585" s="1">
        <v>1989</v>
      </c>
      <c r="C585" s="1" t="s">
        <v>30</v>
      </c>
      <c r="D585" s="7">
        <v>114.3</v>
      </c>
      <c r="E585" s="2">
        <v>8276</v>
      </c>
      <c r="F585" s="3">
        <v>648313.05</v>
      </c>
      <c r="G585" s="12">
        <f>IF(OR(A585="CP-Acier",A585="CP-Fonte acquis",A585="CP-Aluminium"),F585/SUMIF('Table d''actualisation'!A:A,'Dist+Alim'!B585,'Table d''actualisation'!C:C),F585/SUMIF('Table d''actualisation'!A:A,'Dist+Alim'!B585,'Table d''actualisation'!B:B))</f>
        <v>1241056.4100000001</v>
      </c>
      <c r="H585" s="13">
        <f t="shared" si="41"/>
        <v>149.95848356694057</v>
      </c>
      <c r="I585" t="str">
        <f t="shared" si="42"/>
        <v>Plastique</v>
      </c>
      <c r="J585" s="14">
        <f t="shared" si="40"/>
        <v>-1.3009011179856569</v>
      </c>
    </row>
    <row r="586" spans="1:10" ht="12.75">
      <c r="A586" s="1" t="s">
        <v>38</v>
      </c>
      <c r="B586" s="1">
        <v>1989</v>
      </c>
      <c r="C586" s="1" t="s">
        <v>31</v>
      </c>
      <c r="D586" s="7">
        <v>114.3</v>
      </c>
      <c r="E586" s="2">
        <v>2977</v>
      </c>
      <c r="F586" s="3">
        <v>314001.85</v>
      </c>
      <c r="G586" s="12">
        <f>IF(OR(A586="CP-Acier",A586="CP-Fonte acquis",A586="CP-Aluminium"),F586/SUMIF('Table d''actualisation'!A:A,'Dist+Alim'!B586,'Table d''actualisation'!C:C),F586/SUMIF('Table d''actualisation'!A:A,'Dist+Alim'!B586,'Table d''actualisation'!B:B))</f>
        <v>601089.2557142858</v>
      </c>
      <c r="H586" s="13">
        <f t="shared" si="41"/>
        <v>201.9110701089304</v>
      </c>
      <c r="I586" t="str">
        <f t="shared" si="42"/>
        <v>Plastique</v>
      </c>
      <c r="J586" s="14">
        <f t="shared" si="40"/>
        <v>-0.1412762829002762</v>
      </c>
    </row>
    <row r="587" spans="1:10" ht="12.75">
      <c r="A587" s="1" t="s">
        <v>38</v>
      </c>
      <c r="B587" s="1">
        <v>1989</v>
      </c>
      <c r="C587" s="1" t="s">
        <v>33</v>
      </c>
      <c r="D587" s="7">
        <v>114.3</v>
      </c>
      <c r="E587" s="2">
        <v>7032</v>
      </c>
      <c r="F587" s="3">
        <v>959409.48</v>
      </c>
      <c r="G587" s="12">
        <f>IF(OR(A587="CP-Acier",A587="CP-Fonte acquis",A587="CP-Aluminium"),F587/SUMIF('Table d''actualisation'!A:A,'Dist+Alim'!B587,'Table d''actualisation'!C:C),F587/SUMIF('Table d''actualisation'!A:A,'Dist+Alim'!B587,'Table d''actualisation'!B:B))</f>
        <v>1836583.8617142858</v>
      </c>
      <c r="H587" s="13">
        <f t="shared" si="41"/>
        <v>261.1751794246709</v>
      </c>
      <c r="I587" t="str">
        <f t="shared" si="42"/>
        <v>Plastique</v>
      </c>
      <c r="J587" s="14">
        <f t="shared" si="40"/>
        <v>1.1815478066414904</v>
      </c>
    </row>
    <row r="588" spans="1:10" ht="12.75">
      <c r="A588" s="1" t="s">
        <v>38</v>
      </c>
      <c r="B588" s="1">
        <v>1989</v>
      </c>
      <c r="C588" s="1" t="s">
        <v>34</v>
      </c>
      <c r="D588" s="7">
        <v>114.3</v>
      </c>
      <c r="E588" s="2">
        <v>4275.852629000001</v>
      </c>
      <c r="F588" s="3">
        <v>508278.96</v>
      </c>
      <c r="G588" s="12">
        <f>IF(OR(A588="CP-Acier",A588="CP-Fonte acquis",A588="CP-Aluminium"),F588/SUMIF('Table d''actualisation'!A:A,'Dist+Alim'!B588,'Table d''actualisation'!C:C),F588/SUMIF('Table d''actualisation'!A:A,'Dist+Alim'!B588,'Table d''actualisation'!B:B))</f>
        <v>972991.1520000001</v>
      </c>
      <c r="H588" s="13">
        <f t="shared" si="41"/>
        <v>227.55488470320708</v>
      </c>
      <c r="I588" t="str">
        <f t="shared" si="42"/>
        <v>Plastique</v>
      </c>
      <c r="J588" s="14">
        <f t="shared" si="40"/>
        <v>0.43111493473069895</v>
      </c>
    </row>
    <row r="589" spans="1:10" ht="12.75">
      <c r="A589" s="1" t="s">
        <v>38</v>
      </c>
      <c r="B589" s="1">
        <v>1990</v>
      </c>
      <c r="C589" s="1" t="s">
        <v>30</v>
      </c>
      <c r="D589" s="7">
        <v>114.3</v>
      </c>
      <c r="E589" s="2">
        <v>13345.09275</v>
      </c>
      <c r="F589" s="3">
        <v>1096024.2899999998</v>
      </c>
      <c r="G589" s="12">
        <f>IF(OR(A589="CP-Acier",A589="CP-Fonte acquis",A589="CP-Aluminium"),F589/SUMIF('Table d''actualisation'!A:A,'Dist+Alim'!B589,'Table d''actualisation'!C:C),F589/SUMIF('Table d''actualisation'!A:A,'Dist+Alim'!B589,'Table d''actualisation'!B:B))</f>
        <v>2032764.7731487884</v>
      </c>
      <c r="H589" s="13">
        <f t="shared" si="41"/>
        <v>152.3230157503992</v>
      </c>
      <c r="I589" t="str">
        <f t="shared" si="42"/>
        <v>Plastique</v>
      </c>
      <c r="J589" s="14">
        <f t="shared" si="40"/>
        <v>-1.248122797871005</v>
      </c>
    </row>
    <row r="590" spans="1:10" ht="12.75">
      <c r="A590" s="1" t="s">
        <v>38</v>
      </c>
      <c r="B590" s="1">
        <v>1990</v>
      </c>
      <c r="C590" s="1" t="s">
        <v>30</v>
      </c>
      <c r="D590" s="7">
        <v>114.3</v>
      </c>
      <c r="E590" s="2">
        <v>8954.141479</v>
      </c>
      <c r="F590" s="3">
        <v>1324281.7013539467</v>
      </c>
      <c r="G590" s="12">
        <f>IF(OR(A590="CP-Acier",A590="CP-Fonte acquis",A590="CP-Aluminium"),F590/SUMIF('Table d''actualisation'!A:A,'Dist+Alim'!B590,'Table d''actualisation'!C:C),F590/SUMIF('Table d''actualisation'!A:A,'Dist+Alim'!B590,'Table d''actualisation'!B:B))</f>
        <v>2456107.238497285</v>
      </c>
      <c r="H590" s="13">
        <f t="shared" si="41"/>
        <v>274.29846225431584</v>
      </c>
      <c r="I590" t="str">
        <f t="shared" si="42"/>
        <v>Plastique</v>
      </c>
      <c r="J590" s="14">
        <f t="shared" si="40"/>
        <v>1.4744703673845645</v>
      </c>
    </row>
    <row r="591" spans="1:10" ht="12.75">
      <c r="A591" s="1" t="s">
        <v>38</v>
      </c>
      <c r="B591" s="1">
        <v>1990</v>
      </c>
      <c r="C591" s="1" t="s">
        <v>30</v>
      </c>
      <c r="D591" s="7">
        <v>114.3</v>
      </c>
      <c r="E591" s="2">
        <v>10721.581709</v>
      </c>
      <c r="F591" s="3">
        <v>1124348.92</v>
      </c>
      <c r="G591" s="12">
        <f>IF(OR(A591="CP-Acier",A591="CP-Fonte acquis",A591="CP-Aluminium"),F591/SUMIF('Table d''actualisation'!A:A,'Dist+Alim'!B591,'Table d''actualisation'!C:C),F591/SUMIF('Table d''actualisation'!A:A,'Dist+Alim'!B591,'Table d''actualisation'!B:B))</f>
        <v>2085297.650934256</v>
      </c>
      <c r="H591" s="13">
        <f t="shared" si="41"/>
        <v>194.49533730492377</v>
      </c>
      <c r="I591" t="str">
        <f t="shared" si="42"/>
        <v>Plastique</v>
      </c>
      <c r="J591" s="14">
        <f t="shared" si="40"/>
        <v>-0.3068015916918426</v>
      </c>
    </row>
    <row r="592" spans="1:10" ht="12.75">
      <c r="A592" s="1" t="s">
        <v>38</v>
      </c>
      <c r="B592" s="1">
        <v>1990</v>
      </c>
      <c r="C592" s="1" t="s">
        <v>33</v>
      </c>
      <c r="D592" s="7">
        <v>114.3</v>
      </c>
      <c r="E592" s="2">
        <v>3594.3500000000004</v>
      </c>
      <c r="F592" s="3">
        <v>492482.04658715596</v>
      </c>
      <c r="G592" s="12">
        <f>IF(OR(A592="CP-Acier",A592="CP-Fonte acquis",A592="CP-Aluminium"),F592/SUMIF('Table d''actualisation'!A:A,'Dist+Alim'!B592,'Table d''actualisation'!C:C),F592/SUMIF('Table d''actualisation'!A:A,'Dist+Alim'!B592,'Table d''actualisation'!B:B))</f>
        <v>913392.3078571473</v>
      </c>
      <c r="H592" s="13">
        <f t="shared" si="41"/>
        <v>254.118911029017</v>
      </c>
      <c r="I592" t="str">
        <f t="shared" si="42"/>
        <v>Plastique</v>
      </c>
      <c r="J592" s="14">
        <f t="shared" si="40"/>
        <v>1.0240460416809556</v>
      </c>
    </row>
    <row r="593" spans="1:10" ht="12.75">
      <c r="A593" s="1" t="s">
        <v>39</v>
      </c>
      <c r="B593" s="1">
        <v>1990</v>
      </c>
      <c r="C593" s="1" t="s">
        <v>30</v>
      </c>
      <c r="D593" s="7">
        <v>114.3</v>
      </c>
      <c r="E593" s="2">
        <v>1587</v>
      </c>
      <c r="F593" s="3">
        <v>154847.86</v>
      </c>
      <c r="G593" s="12">
        <f>IF(OR(A593="CP-Acier",A593="CP-Fonte acquis",A593="CP-Aluminium"),F593/SUMIF('Table d''actualisation'!A:A,'Dist+Alim'!B593,'Table d''actualisation'!C:C),F593/SUMIF('Table d''actualisation'!A:A,'Dist+Alim'!B593,'Table d''actualisation'!B:B))</f>
        <v>287191.8787543252</v>
      </c>
      <c r="H593" s="13">
        <f t="shared" si="41"/>
        <v>180.96526701595792</v>
      </c>
      <c r="I593" t="str">
        <f t="shared" si="42"/>
        <v>Plastique</v>
      </c>
      <c r="J593" s="14">
        <f t="shared" si="40"/>
        <v>-0.6088039860260419</v>
      </c>
    </row>
    <row r="594" spans="1:10" ht="12.75">
      <c r="A594" s="1" t="s">
        <v>38</v>
      </c>
      <c r="B594" s="1">
        <v>1991</v>
      </c>
      <c r="C594" s="1" t="s">
        <v>30</v>
      </c>
      <c r="D594" s="7">
        <v>114.3</v>
      </c>
      <c r="E594" s="2">
        <v>13032</v>
      </c>
      <c r="F594" s="3">
        <v>1666277.13</v>
      </c>
      <c r="G594" s="12">
        <f>IF(OR(A594="CP-Acier",A594="CP-Fonte acquis",A594="CP-Aluminium"),F594/SUMIF('Table d''actualisation'!A:A,'Dist+Alim'!B594,'Table d''actualisation'!C:C),F594/SUMIF('Table d''actualisation'!A:A,'Dist+Alim'!B594,'Table d''actualisation'!B:B))</f>
        <v>3007153.338989899</v>
      </c>
      <c r="H594" s="13">
        <f t="shared" si="41"/>
        <v>230.75148396177863</v>
      </c>
      <c r="I594" t="str">
        <f t="shared" si="42"/>
        <v>Plastique</v>
      </c>
      <c r="J594" s="14">
        <f t="shared" si="40"/>
        <v>0.5024656823024118</v>
      </c>
    </row>
    <row r="595" spans="1:10" ht="12.75">
      <c r="A595" s="1" t="s">
        <v>38</v>
      </c>
      <c r="B595" s="1">
        <v>1991</v>
      </c>
      <c r="C595" s="1" t="s">
        <v>30</v>
      </c>
      <c r="D595" s="7">
        <v>114.3</v>
      </c>
      <c r="E595" s="2">
        <v>5851.379458</v>
      </c>
      <c r="F595" s="3">
        <v>895874.4495604396</v>
      </c>
      <c r="G595" s="12">
        <f>IF(OR(A595="CP-Acier",A595="CP-Fonte acquis",A595="CP-Aluminium"),F595/SUMIF('Table d''actualisation'!A:A,'Dist+Alim'!B595,'Table d''actualisation'!C:C),F595/SUMIF('Table d''actualisation'!A:A,'Dist+Alim'!B595,'Table d''actualisation'!B:B))</f>
        <v>1616796.9864121065</v>
      </c>
      <c r="H595" s="13">
        <f t="shared" si="41"/>
        <v>276.3103979184982</v>
      </c>
      <c r="I595" t="str">
        <f t="shared" si="42"/>
        <v>Plastique</v>
      </c>
      <c r="J595" s="14">
        <f t="shared" si="40"/>
        <v>1.519378440650449</v>
      </c>
    </row>
    <row r="596" spans="1:10" ht="12.75">
      <c r="A596" s="1" t="s">
        <v>38</v>
      </c>
      <c r="B596" s="1">
        <v>1991</v>
      </c>
      <c r="C596" s="1" t="s">
        <v>30</v>
      </c>
      <c r="D596" s="7">
        <v>114.3</v>
      </c>
      <c r="E596" s="2">
        <v>4939.6</v>
      </c>
      <c r="F596" s="3">
        <v>428445.12</v>
      </c>
      <c r="G596" s="12">
        <f>IF(OR(A596="CP-Acier",A596="CP-Fonte acquis",A596="CP-Aluminium"),F596/SUMIF('Table d''actualisation'!A:A,'Dist+Alim'!B596,'Table d''actualisation'!C:C),F596/SUMIF('Table d''actualisation'!A:A,'Dist+Alim'!B596,'Table d''actualisation'!B:B))</f>
        <v>773220.8226262627</v>
      </c>
      <c r="H596" s="13">
        <f t="shared" si="41"/>
        <v>156.53510863759467</v>
      </c>
      <c r="I596" t="str">
        <f t="shared" si="42"/>
        <v>Plastique</v>
      </c>
      <c r="J596" s="14">
        <f t="shared" si="40"/>
        <v>-1.154105389984478</v>
      </c>
    </row>
    <row r="597" spans="1:10" ht="12.75">
      <c r="A597" s="1" t="s">
        <v>38</v>
      </c>
      <c r="B597" s="1">
        <v>1991</v>
      </c>
      <c r="C597" s="1" t="s">
        <v>33</v>
      </c>
      <c r="D597" s="7">
        <v>114.3</v>
      </c>
      <c r="E597" s="2">
        <v>9748.4</v>
      </c>
      <c r="F597" s="3">
        <v>1188265.96</v>
      </c>
      <c r="G597" s="12">
        <f>IF(OR(A597="CP-Acier",A597="CP-Fonte acquis",A597="CP-Aluminium"),F597/SUMIF('Table d''actualisation'!A:A,'Dist+Alim'!B597,'Table d''actualisation'!C:C),F597/SUMIF('Table d''actualisation'!A:A,'Dist+Alim'!B597,'Table d''actualisation'!B:B))</f>
        <v>2144479.981683502</v>
      </c>
      <c r="H597" s="13">
        <f t="shared" si="41"/>
        <v>219.98276452376822</v>
      </c>
      <c r="I597" t="str">
        <f t="shared" si="42"/>
        <v>Plastique</v>
      </c>
      <c r="J597" s="14">
        <f t="shared" si="40"/>
        <v>0.26209892996967493</v>
      </c>
    </row>
    <row r="598" spans="1:10" ht="12.75">
      <c r="A598" s="1" t="s">
        <v>38</v>
      </c>
      <c r="B598" s="1">
        <v>1992</v>
      </c>
      <c r="C598" s="1" t="s">
        <v>30</v>
      </c>
      <c r="D598" s="7">
        <v>114.3</v>
      </c>
      <c r="E598" s="2">
        <v>9650.43</v>
      </c>
      <c r="F598" s="3">
        <v>1059664.421888112</v>
      </c>
      <c r="G598" s="12">
        <f>IF(OR(A598="CP-Acier",A598="CP-Fonte acquis",A598="CP-Aluminium"),F598/SUMIF('Table d''actualisation'!A:A,'Dist+Alim'!B598,'Table d''actualisation'!C:C),F598/SUMIF('Table d''actualisation'!A:A,'Dist+Alim'!B598,'Table d''actualisation'!B:B))</f>
        <v>1880728.9077219472</v>
      </c>
      <c r="H598" s="13">
        <f t="shared" si="41"/>
        <v>194.8855033114532</v>
      </c>
      <c r="I598" t="str">
        <f t="shared" si="42"/>
        <v>Plastique</v>
      </c>
      <c r="J598" s="14">
        <f t="shared" si="40"/>
        <v>-0.2980927627173328</v>
      </c>
    </row>
    <row r="599" spans="1:10" ht="12.75">
      <c r="A599" s="1" t="s">
        <v>38</v>
      </c>
      <c r="B599" s="1">
        <v>1992</v>
      </c>
      <c r="C599" s="1" t="s">
        <v>30</v>
      </c>
      <c r="D599" s="7">
        <v>114.3</v>
      </c>
      <c r="E599" s="2">
        <v>6152</v>
      </c>
      <c r="F599" s="3">
        <v>968636.34</v>
      </c>
      <c r="G599" s="12">
        <f>IF(OR(A599="CP-Acier",A599="CP-Fonte acquis",A599="CP-Aluminium"),F599/SUMIF('Table d''actualisation'!A:A,'Dist+Alim'!B599,'Table d''actualisation'!C:C),F599/SUMIF('Table d''actualisation'!A:A,'Dist+Alim'!B599,'Table d''actualisation'!B:B))</f>
        <v>1719169.133245033</v>
      </c>
      <c r="H599" s="13">
        <f t="shared" si="41"/>
        <v>279.44881879795724</v>
      </c>
      <c r="I599" t="str">
        <f t="shared" si="42"/>
        <v>Plastique</v>
      </c>
      <c r="J599" s="14">
        <f t="shared" si="40"/>
        <v>1.589430598531553</v>
      </c>
    </row>
    <row r="600" spans="1:10" ht="12.75">
      <c r="A600" s="1" t="s">
        <v>38</v>
      </c>
      <c r="B600" s="1">
        <v>1992</v>
      </c>
      <c r="C600" s="1" t="s">
        <v>30</v>
      </c>
      <c r="D600" s="7">
        <v>114.3</v>
      </c>
      <c r="E600" s="2">
        <v>6666</v>
      </c>
      <c r="F600" s="3">
        <v>707380.01</v>
      </c>
      <c r="G600" s="12">
        <f>IF(OR(A600="CP-Acier",A600="CP-Fonte acquis",A600="CP-Aluminium"),F600/SUMIF('Table d''actualisation'!A:A,'Dist+Alim'!B600,'Table d''actualisation'!C:C),F600/SUMIF('Table d''actualisation'!A:A,'Dist+Alim'!B600,'Table d''actualisation'!B:B))</f>
        <v>1255482.4018543046</v>
      </c>
      <c r="H600" s="13">
        <f t="shared" si="41"/>
        <v>188.34119439758544</v>
      </c>
      <c r="I600" t="str">
        <f t="shared" si="42"/>
        <v>Plastique</v>
      </c>
      <c r="J600" s="14">
        <f t="shared" si="40"/>
        <v>-0.44416716728731587</v>
      </c>
    </row>
    <row r="601" spans="1:10" ht="12.75">
      <c r="A601" s="1" t="s">
        <v>38</v>
      </c>
      <c r="B601" s="1">
        <v>1992</v>
      </c>
      <c r="C601" s="1" t="s">
        <v>31</v>
      </c>
      <c r="D601" s="7">
        <v>114.3</v>
      </c>
      <c r="E601" s="2">
        <v>2294</v>
      </c>
      <c r="F601" s="3">
        <v>280260.41</v>
      </c>
      <c r="G601" s="12">
        <f>IF(OR(A601="CP-Acier",A601="CP-Fonte acquis",A601="CP-Aluminium"),F601/SUMIF('Table d''actualisation'!A:A,'Dist+Alim'!B601,'Table d''actualisation'!C:C),F601/SUMIF('Table d''actualisation'!A:A,'Dist+Alim'!B601,'Table d''actualisation'!B:B))</f>
        <v>497415.8270198675</v>
      </c>
      <c r="H601" s="13">
        <f t="shared" si="41"/>
        <v>216.83340323446708</v>
      </c>
      <c r="I601" t="str">
        <f t="shared" si="42"/>
        <v>Plastique</v>
      </c>
      <c r="J601" s="14">
        <f t="shared" si="40"/>
        <v>0.19180257306397236</v>
      </c>
    </row>
    <row r="602" spans="1:10" ht="12.75">
      <c r="A602" s="1" t="s">
        <v>38</v>
      </c>
      <c r="B602" s="1">
        <v>1992</v>
      </c>
      <c r="C602" s="1" t="s">
        <v>33</v>
      </c>
      <c r="D602" s="7">
        <v>114.3</v>
      </c>
      <c r="E602" s="2">
        <v>5169</v>
      </c>
      <c r="F602" s="3">
        <v>486694.59</v>
      </c>
      <c r="G602" s="12">
        <f>IF(OR(A602="CP-Acier",A602="CP-Fonte acquis",A602="CP-Aluminium"),F602/SUMIF('Table d''actualisation'!A:A,'Dist+Alim'!B602,'Table d''actualisation'!C:C),F602/SUMIF('Table d''actualisation'!A:A,'Dist+Alim'!B602,'Table d''actualisation'!B:B))</f>
        <v>863802.3186754967</v>
      </c>
      <c r="H602" s="13">
        <f t="shared" si="41"/>
        <v>167.11207558047914</v>
      </c>
      <c r="I602" t="str">
        <f t="shared" si="42"/>
        <v>Plastique</v>
      </c>
      <c r="J602" s="14">
        <f t="shared" si="40"/>
        <v>-0.918018712434118</v>
      </c>
    </row>
    <row r="603" spans="1:10" ht="12.75">
      <c r="A603" s="1" t="s">
        <v>38</v>
      </c>
      <c r="B603" s="1">
        <v>1992</v>
      </c>
      <c r="C603" s="1" t="s">
        <v>34</v>
      </c>
      <c r="D603" s="7">
        <v>114.3</v>
      </c>
      <c r="E603" s="2">
        <v>2457</v>
      </c>
      <c r="F603" s="3">
        <v>316874.86</v>
      </c>
      <c r="G603" s="12">
        <f>IF(OR(A603="CP-Acier",A603="CP-Fonte acquis",A603="CP-Aluminium"),F603/SUMIF('Table d''actualisation'!A:A,'Dist+Alim'!B603,'Table d''actualisation'!C:C),F603/SUMIF('Table d''actualisation'!A:A,'Dist+Alim'!B603,'Table d''actualisation'!B:B))</f>
        <v>562400.4137748344</v>
      </c>
      <c r="H603" s="13">
        <f t="shared" si="41"/>
        <v>228.8971973035549</v>
      </c>
      <c r="I603" t="str">
        <f t="shared" si="42"/>
        <v>Plastique</v>
      </c>
      <c r="J603" s="14">
        <f t="shared" si="40"/>
        <v>0.46107646564607074</v>
      </c>
    </row>
    <row r="604" spans="1:10" ht="12.75">
      <c r="A604" s="1" t="s">
        <v>39</v>
      </c>
      <c r="B604" s="1">
        <v>1992</v>
      </c>
      <c r="C604" s="1" t="s">
        <v>30</v>
      </c>
      <c r="D604" s="7">
        <v>114.3</v>
      </c>
      <c r="E604" s="2">
        <v>4492</v>
      </c>
      <c r="F604" s="3">
        <v>587900.59</v>
      </c>
      <c r="G604" s="12">
        <f>IF(OR(A604="CP-Acier",A604="CP-Fonte acquis",A604="CP-Aluminium"),F604/SUMIF('Table d''actualisation'!A:A,'Dist+Alim'!B604,'Table d''actualisation'!C:C),F604/SUMIF('Table d''actualisation'!A:A,'Dist+Alim'!B604,'Table d''actualisation'!B:B))</f>
        <v>1043426.2127152317</v>
      </c>
      <c r="H604" s="13">
        <f t="shared" si="41"/>
        <v>232.2854436142546</v>
      </c>
      <c r="I604" t="str">
        <f t="shared" si="42"/>
        <v>Plastique</v>
      </c>
      <c r="J604" s="14">
        <f t="shared" si="40"/>
        <v>0.5367049344249675</v>
      </c>
    </row>
    <row r="605" spans="1:10" ht="12.75">
      <c r="A605" s="1" t="s">
        <v>38</v>
      </c>
      <c r="B605" s="1">
        <v>1993</v>
      </c>
      <c r="C605" s="1" t="s">
        <v>30</v>
      </c>
      <c r="D605" s="7">
        <v>114.3</v>
      </c>
      <c r="E605" s="2">
        <v>38165.909999999996</v>
      </c>
      <c r="F605" s="3">
        <v>3531687.7539068414</v>
      </c>
      <c r="G605" s="12">
        <f>IF(OR(A605="CP-Acier",A605="CP-Fonte acquis",A605="CP-Aluminium"),F605/SUMIF('Table d''actualisation'!A:A,'Dist+Alim'!B605,'Table d''actualisation'!C:C),F605/SUMIF('Table d''actualisation'!A:A,'Dist+Alim'!B605,'Table d''actualisation'!B:B))</f>
        <v>6106402.051916346</v>
      </c>
      <c r="H605" s="13">
        <f t="shared" si="41"/>
        <v>159.99623884027255</v>
      </c>
      <c r="I605" t="str">
        <f t="shared" si="42"/>
        <v>Plastique</v>
      </c>
      <c r="J605" s="14">
        <f t="shared" si="40"/>
        <v>-1.0768500922670983</v>
      </c>
    </row>
    <row r="606" spans="1:10" ht="12.75">
      <c r="A606" s="1" t="s">
        <v>38</v>
      </c>
      <c r="B606" s="1">
        <v>1993</v>
      </c>
      <c r="C606" s="1" t="s">
        <v>30</v>
      </c>
      <c r="D606" s="7">
        <v>114.3</v>
      </c>
      <c r="E606" s="2">
        <v>7603</v>
      </c>
      <c r="F606" s="3">
        <v>1245979.11</v>
      </c>
      <c r="G606" s="12">
        <f>IF(OR(A606="CP-Acier",A606="CP-Fonte acquis",A606="CP-Aluminium"),F606/SUMIF('Table d''actualisation'!A:A,'Dist+Alim'!B606,'Table d''actualisation'!C:C),F606/SUMIF('Table d''actualisation'!A:A,'Dist+Alim'!B606,'Table d''actualisation'!B:B))</f>
        <v>2154338.0740645165</v>
      </c>
      <c r="H606" s="13">
        <f t="shared" si="41"/>
        <v>283.3536859219409</v>
      </c>
      <c r="I606" t="str">
        <f t="shared" si="42"/>
        <v>Plastique</v>
      </c>
      <c r="J606" s="14">
        <f t="shared" si="40"/>
        <v>1.6765904724873963</v>
      </c>
    </row>
    <row r="607" spans="1:10" ht="12.75">
      <c r="A607" s="1" t="s">
        <v>38</v>
      </c>
      <c r="B607" s="1">
        <v>1993</v>
      </c>
      <c r="C607" s="1" t="s">
        <v>30</v>
      </c>
      <c r="D607" s="7">
        <v>114.3</v>
      </c>
      <c r="E607" s="2">
        <v>18845</v>
      </c>
      <c r="F607" s="3">
        <v>1666287.2200000002</v>
      </c>
      <c r="G607" s="12">
        <f>IF(OR(A607="CP-Acier",A607="CP-Fonte acquis",A607="CP-Aluminium"),F607/SUMIF('Table d''actualisation'!A:A,'Dist+Alim'!B607,'Table d''actualisation'!C:C),F607/SUMIF('Table d''actualisation'!A:A,'Dist+Alim'!B607,'Table d''actualisation'!B:B))</f>
        <v>2881064.354580646</v>
      </c>
      <c r="H607" s="13">
        <f t="shared" si="41"/>
        <v>152.88216262035797</v>
      </c>
      <c r="I607" t="str">
        <f t="shared" si="42"/>
        <v>Plastique</v>
      </c>
      <c r="J607" s="14">
        <f t="shared" si="40"/>
        <v>-1.235642175826511</v>
      </c>
    </row>
    <row r="608" spans="1:10" ht="12.75">
      <c r="A608" s="1" t="s">
        <v>38</v>
      </c>
      <c r="B608" s="1">
        <v>1993</v>
      </c>
      <c r="C608" s="1" t="s">
        <v>31</v>
      </c>
      <c r="D608" s="7">
        <v>114.3</v>
      </c>
      <c r="E608" s="2">
        <v>16294</v>
      </c>
      <c r="F608" s="3">
        <v>1374217.84</v>
      </c>
      <c r="G608" s="12">
        <f>IF(OR(A608="CP-Acier",A608="CP-Fonte acquis",A608="CP-Aluminium"),F608/SUMIF('Table d''actualisation'!A:A,'Dist+Alim'!B608,'Table d''actualisation'!C:C),F608/SUMIF('Table d''actualisation'!A:A,'Dist+Alim'!B608,'Table d''actualisation'!B:B))</f>
        <v>2376066.9749677423</v>
      </c>
      <c r="H608" s="13">
        <f t="shared" si="41"/>
        <v>145.82465784753543</v>
      </c>
      <c r="I608" t="str">
        <f t="shared" si="42"/>
        <v>Plastique</v>
      </c>
      <c r="J608" s="14">
        <f t="shared" si="40"/>
        <v>-1.3931715377512344</v>
      </c>
    </row>
    <row r="609" spans="1:10" ht="12.75">
      <c r="A609" s="1" t="s">
        <v>38</v>
      </c>
      <c r="B609" s="1">
        <v>1993</v>
      </c>
      <c r="C609" s="1" t="s">
        <v>33</v>
      </c>
      <c r="D609" s="7">
        <v>114.3</v>
      </c>
      <c r="E609" s="2">
        <v>24184.980956000003</v>
      </c>
      <c r="F609" s="3">
        <v>2217344.77</v>
      </c>
      <c r="G609" s="12">
        <f>IF(OR(A609="CP-Acier",A609="CP-Fonte acquis",A609="CP-Aluminium"),F609/SUMIF('Table d''actualisation'!A:A,'Dist+Alim'!B609,'Table d''actualisation'!C:C),F609/SUMIF('Table d''actualisation'!A:A,'Dist+Alim'!B609,'Table d''actualisation'!B:B))</f>
        <v>3833860.6345806457</v>
      </c>
      <c r="H609" s="13">
        <f t="shared" si="41"/>
        <v>158.5223755832444</v>
      </c>
      <c r="I609" t="str">
        <f t="shared" si="42"/>
        <v>Plastique</v>
      </c>
      <c r="J609" s="14">
        <f t="shared" si="40"/>
        <v>-1.1097479429831214</v>
      </c>
    </row>
    <row r="610" spans="1:10" ht="12.75">
      <c r="A610" s="1" t="s">
        <v>38</v>
      </c>
      <c r="B610" s="1">
        <v>1993</v>
      </c>
      <c r="C610" s="1" t="s">
        <v>36</v>
      </c>
      <c r="D610" s="7">
        <v>114.3</v>
      </c>
      <c r="E610" s="2">
        <v>17552</v>
      </c>
      <c r="F610" s="3">
        <v>1862782.1</v>
      </c>
      <c r="G610" s="12">
        <f>IF(OR(A610="CP-Acier",A610="CP-Fonte acquis",A610="CP-Aluminium"),F610/SUMIF('Table d''actualisation'!A:A,'Dist+Alim'!B610,'Table d''actualisation'!C:C),F610/SUMIF('Table d''actualisation'!A:A,'Dist+Alim'!B610,'Table d''actualisation'!B:B))</f>
        <v>3220810.340645162</v>
      </c>
      <c r="H610" s="13">
        <f t="shared" si="41"/>
        <v>183.5010449319258</v>
      </c>
      <c r="I610" t="str">
        <f t="shared" si="42"/>
        <v>Plastique</v>
      </c>
      <c r="J610" s="14">
        <f t="shared" si="40"/>
        <v>-0.5522033190844498</v>
      </c>
    </row>
    <row r="611" spans="1:10" ht="12.75">
      <c r="A611" s="1" t="s">
        <v>39</v>
      </c>
      <c r="B611" s="1">
        <v>1993</v>
      </c>
      <c r="C611" s="1" t="s">
        <v>30</v>
      </c>
      <c r="D611" s="7">
        <v>114.3</v>
      </c>
      <c r="E611" s="2">
        <v>2805</v>
      </c>
      <c r="F611" s="3">
        <v>286332.11</v>
      </c>
      <c r="G611" s="12">
        <f>IF(OR(A611="CP-Acier",A611="CP-Fonte acquis",A611="CP-Aluminium"),F611/SUMIF('Table d''actualisation'!A:A,'Dist+Alim'!B611,'Table d''actualisation'!C:C),F611/SUMIF('Table d''actualisation'!A:A,'Dist+Alim'!B611,'Table d''actualisation'!B:B))</f>
        <v>495077.45470967743</v>
      </c>
      <c r="H611" s="13">
        <f t="shared" si="41"/>
        <v>176.49820132252316</v>
      </c>
      <c r="I611" t="str">
        <f t="shared" si="42"/>
        <v>Plastique</v>
      </c>
      <c r="J611" s="14">
        <f t="shared" si="40"/>
        <v>-0.7085125984909497</v>
      </c>
    </row>
    <row r="612" spans="1:10" ht="12.75">
      <c r="A612" s="1" t="s">
        <v>38</v>
      </c>
      <c r="B612" s="1">
        <v>1994</v>
      </c>
      <c r="C612" s="1" t="s">
        <v>30</v>
      </c>
      <c r="D612" s="7">
        <v>114.3</v>
      </c>
      <c r="E612" s="2">
        <v>13402.82</v>
      </c>
      <c r="F612" s="3">
        <v>1974316.78</v>
      </c>
      <c r="G612" s="12">
        <f>IF(OR(A612="CP-Acier",A612="CP-Fonte acquis",A612="CP-Aluminium"),F612/SUMIF('Table d''actualisation'!A:A,'Dist+Alim'!B612,'Table d''actualisation'!C:C),F612/SUMIF('Table d''actualisation'!A:A,'Dist+Alim'!B612,'Table d''actualisation'!B:B))</f>
        <v>3348841.120506329</v>
      </c>
      <c r="H612" s="13">
        <f t="shared" si="41"/>
        <v>249.86093378157202</v>
      </c>
      <c r="I612" t="str">
        <f t="shared" si="42"/>
        <v>Plastique</v>
      </c>
      <c r="J612" s="14">
        <f t="shared" si="40"/>
        <v>0.9290044568048126</v>
      </c>
    </row>
    <row r="613" spans="1:10" ht="12.75">
      <c r="A613" s="1" t="s">
        <v>38</v>
      </c>
      <c r="B613" s="1">
        <v>1994</v>
      </c>
      <c r="C613" s="1" t="s">
        <v>30</v>
      </c>
      <c r="D613" s="7">
        <v>114.3</v>
      </c>
      <c r="E613" s="2">
        <v>13517.955621</v>
      </c>
      <c r="F613" s="3">
        <v>2251488.74</v>
      </c>
      <c r="G613" s="12">
        <f>IF(OR(A613="CP-Acier",A613="CP-Fonte acquis",A613="CP-Aluminium"),F613/SUMIF('Table d''actualisation'!A:A,'Dist+Alim'!B613,'Table d''actualisation'!C:C),F613/SUMIF('Table d''actualisation'!A:A,'Dist+Alim'!B613,'Table d''actualisation'!B:B))</f>
        <v>3818980.900759494</v>
      </c>
      <c r="H613" s="13">
        <f t="shared" si="41"/>
        <v>282.51172054646696</v>
      </c>
      <c r="I613" t="str">
        <f t="shared" si="42"/>
        <v>Plastique</v>
      </c>
      <c r="J613" s="14">
        <f t="shared" si="40"/>
        <v>1.657797106753961</v>
      </c>
    </row>
    <row r="614" spans="1:10" ht="12.75">
      <c r="A614" s="1" t="s">
        <v>38</v>
      </c>
      <c r="B614" s="1">
        <v>1994</v>
      </c>
      <c r="C614" s="1" t="s">
        <v>30</v>
      </c>
      <c r="D614" s="7">
        <v>114.3</v>
      </c>
      <c r="E614" s="2">
        <v>23852.23</v>
      </c>
      <c r="F614" s="3">
        <v>2084824.1188749159</v>
      </c>
      <c r="G614" s="12">
        <f>IF(OR(A614="CP-Acier",A614="CP-Fonte acquis",A614="CP-Aluminium"),F614/SUMIF('Table d''actualisation'!A:A,'Dist+Alim'!B614,'Table d''actualisation'!C:C),F614/SUMIF('Table d''actualisation'!A:A,'Dist+Alim'!B614,'Table d''actualisation'!B:B))</f>
        <v>3536283.948471376</v>
      </c>
      <c r="H614" s="13">
        <f t="shared" si="41"/>
        <v>148.25800138902636</v>
      </c>
      <c r="I614" t="str">
        <f t="shared" si="42"/>
        <v>Plastique</v>
      </c>
      <c r="J614" s="14">
        <f t="shared" si="40"/>
        <v>-1.3388572910346277</v>
      </c>
    </row>
    <row r="615" spans="1:10" ht="12.75">
      <c r="A615" s="1" t="s">
        <v>38</v>
      </c>
      <c r="B615" s="1">
        <v>1994</v>
      </c>
      <c r="C615" s="1" t="s">
        <v>31</v>
      </c>
      <c r="D615" s="7">
        <v>114.3</v>
      </c>
      <c r="E615" s="2">
        <v>1261</v>
      </c>
      <c r="F615" s="3">
        <v>104096.64</v>
      </c>
      <c r="G615" s="12">
        <f>IF(OR(A615="CP-Acier",A615="CP-Fonte acquis",A615="CP-Aluminium"),F615/SUMIF('Table d''actualisation'!A:A,'Dist+Alim'!B615,'Table d''actualisation'!C:C),F615/SUMIF('Table d''actualisation'!A:A,'Dist+Alim'!B615,'Table d''actualisation'!B:B))</f>
        <v>176568.98430379745</v>
      </c>
      <c r="H615" s="13">
        <f t="shared" si="41"/>
        <v>140.02298517351107</v>
      </c>
      <c r="I615" t="str">
        <f t="shared" si="42"/>
        <v>Plastique</v>
      </c>
      <c r="J615" s="14">
        <f t="shared" si="40"/>
        <v>-1.522669685305394</v>
      </c>
    </row>
    <row r="616" spans="1:10" ht="12.75">
      <c r="A616" s="1" t="s">
        <v>38</v>
      </c>
      <c r="B616" s="1">
        <v>1994</v>
      </c>
      <c r="C616" s="1" t="s">
        <v>33</v>
      </c>
      <c r="D616" s="7">
        <v>114.3</v>
      </c>
      <c r="E616" s="2">
        <v>7884</v>
      </c>
      <c r="F616" s="3">
        <v>738634.82</v>
      </c>
      <c r="G616" s="12">
        <f>IF(OR(A616="CP-Acier",A616="CP-Fonte acquis",A616="CP-Aluminium"),F616/SUMIF('Table d''actualisation'!A:A,'Dist+Alim'!B616,'Table d''actualisation'!C:C),F616/SUMIF('Table d''actualisation'!A:A,'Dist+Alim'!B616,'Table d''actualisation'!B:B))</f>
        <v>1252874.2516455695</v>
      </c>
      <c r="H616" s="13">
        <f t="shared" si="41"/>
        <v>158.91352760598292</v>
      </c>
      <c r="I616" t="str">
        <f t="shared" si="42"/>
        <v>Plastique</v>
      </c>
      <c r="J616" s="14">
        <f t="shared" si="40"/>
        <v>-1.1010171053087576</v>
      </c>
    </row>
    <row r="617" spans="1:10" ht="12.75">
      <c r="A617" s="1" t="s">
        <v>38</v>
      </c>
      <c r="B617" s="1">
        <v>1994</v>
      </c>
      <c r="C617" s="1" t="s">
        <v>36</v>
      </c>
      <c r="D617" s="7">
        <v>114.3</v>
      </c>
      <c r="E617" s="2">
        <v>14283</v>
      </c>
      <c r="F617" s="3">
        <v>2482832.62</v>
      </c>
      <c r="G617" s="12">
        <f>IF(OR(A617="CP-Acier",A617="CP-Fonte acquis",A617="CP-Aluminium"),F617/SUMIF('Table d''actualisation'!A:A,'Dist+Alim'!B617,'Table d''actualisation'!C:C),F617/SUMIF('Table d''actualisation'!A:A,'Dist+Alim'!B617,'Table d''actualisation'!B:B))</f>
        <v>4211386.975696202</v>
      </c>
      <c r="H617" s="13">
        <f t="shared" si="41"/>
        <v>294.8531103897082</v>
      </c>
      <c r="I617" t="str">
        <f t="shared" si="42"/>
        <v>Plastique</v>
      </c>
      <c r="J617" s="14">
        <f aca="true" t="shared" si="43" ref="J617:J680">(H617-AVERAGE($H$552:$H$713))/STDEV($H$552:$H$713)</f>
        <v>1.9332671673278667</v>
      </c>
    </row>
    <row r="618" spans="1:10" ht="12.75">
      <c r="A618" s="1" t="s">
        <v>39</v>
      </c>
      <c r="B618" s="1">
        <v>1994</v>
      </c>
      <c r="C618" s="1" t="s">
        <v>30</v>
      </c>
      <c r="D618" s="7">
        <v>114.3</v>
      </c>
      <c r="E618" s="2">
        <v>4811</v>
      </c>
      <c r="F618" s="3">
        <v>490778.39</v>
      </c>
      <c r="G618" s="12">
        <f>IF(OR(A618="CP-Acier",A618="CP-Fonte acquis",A618="CP-Aluminium"),F618/SUMIF('Table d''actualisation'!A:A,'Dist+Alim'!B618,'Table d''actualisation'!C:C),F618/SUMIF('Table d''actualisation'!A:A,'Dist+Alim'!B618,'Table d''actualisation'!B:B))</f>
        <v>832459.5475949367</v>
      </c>
      <c r="H618" s="13">
        <f t="shared" si="41"/>
        <v>173.03253951256218</v>
      </c>
      <c r="I618" t="str">
        <f t="shared" si="42"/>
        <v>Plastique</v>
      </c>
      <c r="J618" s="14">
        <f t="shared" si="43"/>
        <v>-0.7858690454426239</v>
      </c>
    </row>
    <row r="619" spans="1:10" ht="12.75">
      <c r="A619" s="1" t="s">
        <v>38</v>
      </c>
      <c r="B619" s="1">
        <v>1995</v>
      </c>
      <c r="C619" s="1" t="s">
        <v>30</v>
      </c>
      <c r="D619" s="7">
        <v>114.3</v>
      </c>
      <c r="E619" s="2">
        <v>36169.700605</v>
      </c>
      <c r="F619" s="3">
        <v>3355671.5700000003</v>
      </c>
      <c r="G619" s="12">
        <f>IF(OR(A619="CP-Acier",A619="CP-Fonte acquis",A619="CP-Aluminium"),F619/SUMIF('Table d''actualisation'!A:A,'Dist+Alim'!B619,'Table d''actualisation'!C:C),F619/SUMIF('Table d''actualisation'!A:A,'Dist+Alim'!B619,'Table d''actualisation'!B:B))</f>
        <v>5585838.389813665</v>
      </c>
      <c r="H619" s="13">
        <f t="shared" si="41"/>
        <v>154.4341892905106</v>
      </c>
      <c r="I619" t="str">
        <f t="shared" si="42"/>
        <v>Plastique</v>
      </c>
      <c r="J619" s="14">
        <f t="shared" si="43"/>
        <v>-1.2009996528797617</v>
      </c>
    </row>
    <row r="620" spans="1:10" ht="12.75">
      <c r="A620" s="1" t="s">
        <v>38</v>
      </c>
      <c r="B620" s="1">
        <v>1995</v>
      </c>
      <c r="C620" s="1" t="s">
        <v>30</v>
      </c>
      <c r="D620" s="7">
        <v>114.3</v>
      </c>
      <c r="E620" s="2">
        <v>8100</v>
      </c>
      <c r="F620" s="3">
        <v>1345959.06</v>
      </c>
      <c r="G620" s="12">
        <f>IF(OR(A620="CP-Acier",A620="CP-Fonte acquis",A620="CP-Aluminium"),F620/SUMIF('Table d''actualisation'!A:A,'Dist+Alim'!B620,'Table d''actualisation'!C:C),F620/SUMIF('Table d''actualisation'!A:A,'Dist+Alim'!B620,'Table d''actualisation'!B:B))</f>
        <v>2240478.435279503</v>
      </c>
      <c r="H620" s="13">
        <f t="shared" si="41"/>
        <v>276.60227596043245</v>
      </c>
      <c r="I620" t="str">
        <f t="shared" si="42"/>
        <v>Plastique</v>
      </c>
      <c r="J620" s="14">
        <f t="shared" si="43"/>
        <v>1.5258934007086835</v>
      </c>
    </row>
    <row r="621" spans="1:10" ht="12.75">
      <c r="A621" s="1" t="s">
        <v>38</v>
      </c>
      <c r="B621" s="1">
        <v>1995</v>
      </c>
      <c r="C621" s="1" t="s">
        <v>30</v>
      </c>
      <c r="D621" s="7">
        <v>114.3</v>
      </c>
      <c r="E621" s="2">
        <v>16085.409075999998</v>
      </c>
      <c r="F621" s="3">
        <v>1548074.2899999998</v>
      </c>
      <c r="G621" s="12">
        <f>IF(OR(A621="CP-Acier",A621="CP-Fonte acquis",A621="CP-Aluminium"),F621/SUMIF('Table d''actualisation'!A:A,'Dist+Alim'!B621,'Table d''actualisation'!C:C),F621/SUMIF('Table d''actualisation'!A:A,'Dist+Alim'!B621,'Table d''actualisation'!B:B))</f>
        <v>2576918.693913043</v>
      </c>
      <c r="H621" s="13">
        <f t="shared" si="41"/>
        <v>160.20224799616054</v>
      </c>
      <c r="I621" t="str">
        <f t="shared" si="42"/>
        <v>Plastique</v>
      </c>
      <c r="J621" s="14">
        <f t="shared" si="43"/>
        <v>-1.0722517969881982</v>
      </c>
    </row>
    <row r="622" spans="1:10" ht="12.75">
      <c r="A622" s="1" t="s">
        <v>38</v>
      </c>
      <c r="B622" s="1">
        <v>1995</v>
      </c>
      <c r="C622" s="1" t="s">
        <v>27</v>
      </c>
      <c r="D622" s="7">
        <v>114.3</v>
      </c>
      <c r="E622" s="2">
        <v>15286.283776999999</v>
      </c>
      <c r="F622" s="3">
        <v>1691364.63</v>
      </c>
      <c r="G622" s="12">
        <f>IF(OR(A622="CP-Acier",A622="CP-Fonte acquis",A622="CP-Aluminium"),F622/SUMIF('Table d''actualisation'!A:A,'Dist+Alim'!B622,'Table d''actualisation'!C:C),F622/SUMIF('Table d''actualisation'!A:A,'Dist+Alim'!B622,'Table d''actualisation'!B:B))</f>
        <v>2815439.2598757762</v>
      </c>
      <c r="H622" s="13">
        <f t="shared" si="41"/>
        <v>184.1807532130166</v>
      </c>
      <c r="I622" t="str">
        <f t="shared" si="42"/>
        <v>Plastique</v>
      </c>
      <c r="J622" s="14">
        <f t="shared" si="43"/>
        <v>-0.5370316663173825</v>
      </c>
    </row>
    <row r="623" spans="1:10" ht="12.75">
      <c r="A623" s="1" t="s">
        <v>38</v>
      </c>
      <c r="B623" s="1">
        <v>1995</v>
      </c>
      <c r="C623" s="1" t="s">
        <v>31</v>
      </c>
      <c r="D623" s="7">
        <v>114.3</v>
      </c>
      <c r="E623" s="2">
        <v>4294</v>
      </c>
      <c r="F623" s="3">
        <v>312705.02</v>
      </c>
      <c r="G623" s="12">
        <f>IF(OR(A623="CP-Acier",A623="CP-Fonte acquis",A623="CP-Aluminium"),F623/SUMIF('Table d''actualisation'!A:A,'Dist+Alim'!B623,'Table d''actualisation'!C:C),F623/SUMIF('Table d''actualisation'!A:A,'Dist+Alim'!B623,'Table d''actualisation'!B:B))</f>
        <v>520527.61093167705</v>
      </c>
      <c r="H623" s="13">
        <f t="shared" si="41"/>
        <v>121.22207986298953</v>
      </c>
      <c r="I623" t="str">
        <f t="shared" si="42"/>
        <v>Plastique</v>
      </c>
      <c r="J623" s="14">
        <f t="shared" si="43"/>
        <v>-1.942321490370928</v>
      </c>
    </row>
    <row r="624" spans="1:10" ht="12.75">
      <c r="A624" s="1" t="s">
        <v>38</v>
      </c>
      <c r="B624" s="1">
        <v>1995</v>
      </c>
      <c r="C624" s="1" t="s">
        <v>33</v>
      </c>
      <c r="D624" s="7">
        <v>114.3</v>
      </c>
      <c r="E624" s="2">
        <v>26670.1</v>
      </c>
      <c r="F624" s="3">
        <v>2373935.84</v>
      </c>
      <c r="G624" s="12">
        <f>IF(OR(A624="CP-Acier",A624="CP-Fonte acquis",A624="CP-Aluminium"),F624/SUMIF('Table d''actualisation'!A:A,'Dist+Alim'!B624,'Table d''actualisation'!C:C),F624/SUMIF('Table d''actualisation'!A:A,'Dist+Alim'!B624,'Table d''actualisation'!B:B))</f>
        <v>3951644.7522981362</v>
      </c>
      <c r="H624" s="13">
        <f t="shared" si="41"/>
        <v>148.16760163246994</v>
      </c>
      <c r="I624" t="str">
        <f t="shared" si="42"/>
        <v>Plastique</v>
      </c>
      <c r="J624" s="14">
        <f t="shared" si="43"/>
        <v>-1.3408750886028733</v>
      </c>
    </row>
    <row r="625" spans="1:10" ht="12.75">
      <c r="A625" s="1" t="s">
        <v>38</v>
      </c>
      <c r="B625" s="1">
        <v>1995</v>
      </c>
      <c r="C625" s="1" t="s">
        <v>36</v>
      </c>
      <c r="D625" s="7">
        <v>114.3</v>
      </c>
      <c r="E625" s="2">
        <v>6434.918111999999</v>
      </c>
      <c r="F625" s="3">
        <v>722474.9481994173</v>
      </c>
      <c r="G625" s="12">
        <f>IF(OR(A625="CP-Acier",A625="CP-Fonte acquis",A625="CP-Aluminium"),F625/SUMIF('Table d''actualisation'!A:A,'Dist+Alim'!B625,'Table d''actualisation'!C:C),F625/SUMIF('Table d''actualisation'!A:A,'Dist+Alim'!B625,'Table d''actualisation'!B:B))</f>
        <v>1202629.106319527</v>
      </c>
      <c r="H625" s="13">
        <f t="shared" si="41"/>
        <v>186.89112827664948</v>
      </c>
      <c r="I625" t="str">
        <f t="shared" si="42"/>
        <v>Plastique</v>
      </c>
      <c r="J625" s="14">
        <f t="shared" si="43"/>
        <v>-0.4765338461820074</v>
      </c>
    </row>
    <row r="626" spans="1:10" ht="12.75">
      <c r="A626" s="1" t="s">
        <v>38</v>
      </c>
      <c r="B626" s="1">
        <v>1995</v>
      </c>
      <c r="C626" s="1" t="s">
        <v>34</v>
      </c>
      <c r="D626" s="7">
        <v>114.3</v>
      </c>
      <c r="E626" s="2">
        <v>19100.43</v>
      </c>
      <c r="F626" s="3">
        <v>1630411.51</v>
      </c>
      <c r="G626" s="12">
        <f>IF(OR(A626="CP-Acier",A626="CP-Fonte acquis",A626="CP-Aluminium"),F626/SUMIF('Table d''actualisation'!A:A,'Dist+Alim'!B626,'Table d''actualisation'!C:C),F626/SUMIF('Table d''actualisation'!A:A,'Dist+Alim'!B626,'Table d''actualisation'!B:B))</f>
        <v>2713976.9234782606</v>
      </c>
      <c r="H626" s="13">
        <f t="shared" si="41"/>
        <v>142.08983376176664</v>
      </c>
      <c r="I626" t="str">
        <f t="shared" si="42"/>
        <v>Plastique</v>
      </c>
      <c r="J626" s="14">
        <f t="shared" si="43"/>
        <v>-1.4765359100146265</v>
      </c>
    </row>
    <row r="627" spans="1:10" ht="12.75">
      <c r="A627" s="1" t="s">
        <v>39</v>
      </c>
      <c r="B627" s="1">
        <v>1995</v>
      </c>
      <c r="C627" s="1" t="s">
        <v>30</v>
      </c>
      <c r="D627" s="7">
        <v>114.3</v>
      </c>
      <c r="E627" s="2">
        <v>4867</v>
      </c>
      <c r="F627" s="3">
        <v>571499.32</v>
      </c>
      <c r="G627" s="12">
        <f>IF(OR(A627="CP-Acier",A627="CP-Fonte acquis",A627="CP-Aluminium"),F627/SUMIF('Table d''actualisation'!A:A,'Dist+Alim'!B627,'Table d''actualisation'!C:C),F627/SUMIF('Table d''actualisation'!A:A,'Dist+Alim'!B627,'Table d''actualisation'!B:B))</f>
        <v>951315.6382608694</v>
      </c>
      <c r="H627" s="13">
        <f t="shared" si="41"/>
        <v>195.46242824344964</v>
      </c>
      <c r="I627" t="str">
        <f t="shared" si="42"/>
        <v>Plastique</v>
      </c>
      <c r="J627" s="14">
        <f t="shared" si="43"/>
        <v>-0.28521531957824486</v>
      </c>
    </row>
    <row r="628" spans="1:10" ht="12.75">
      <c r="A628" s="1" t="s">
        <v>38</v>
      </c>
      <c r="B628" s="1">
        <v>1996</v>
      </c>
      <c r="C628" s="1" t="s">
        <v>30</v>
      </c>
      <c r="D628" s="7">
        <v>114.3</v>
      </c>
      <c r="E628" s="2">
        <v>9266.4</v>
      </c>
      <c r="F628" s="3">
        <v>1238143.28</v>
      </c>
      <c r="G628" s="12">
        <f>IF(OR(A628="CP-Acier",A628="CP-Fonte acquis",A628="CP-Aluminium"),F628/SUMIF('Table d''actualisation'!A:A,'Dist+Alim'!B628,'Table d''actualisation'!C:C),F628/SUMIF('Table d''actualisation'!A:A,'Dist+Alim'!B628,'Table d''actualisation'!B:B))</f>
        <v>2011044.842666667</v>
      </c>
      <c r="H628" s="13">
        <f t="shared" si="41"/>
        <v>217.0254729632508</v>
      </c>
      <c r="I628" t="str">
        <f t="shared" si="42"/>
        <v>Plastique</v>
      </c>
      <c r="J628" s="14">
        <f t="shared" si="43"/>
        <v>0.19608972876478975</v>
      </c>
    </row>
    <row r="629" spans="1:10" ht="12.75">
      <c r="A629" s="1" t="s">
        <v>38</v>
      </c>
      <c r="B629" s="1">
        <v>1996</v>
      </c>
      <c r="C629" s="1" t="s">
        <v>30</v>
      </c>
      <c r="D629" s="7">
        <v>114.3</v>
      </c>
      <c r="E629" s="2">
        <v>6051.5</v>
      </c>
      <c r="F629" s="3">
        <v>725047.91</v>
      </c>
      <c r="G629" s="12">
        <f>IF(OR(A629="CP-Acier",A629="CP-Fonte acquis",A629="CP-Aluminium"),F629/SUMIF('Table d''actualisation'!A:A,'Dist+Alim'!B629,'Table d''actualisation'!C:C),F629/SUMIF('Table d''actualisation'!A:A,'Dist+Alim'!B629,'Table d''actualisation'!B:B))</f>
        <v>1177653.575030303</v>
      </c>
      <c r="H629" s="13">
        <f t="shared" si="41"/>
        <v>194.6052342444523</v>
      </c>
      <c r="I629" t="str">
        <f t="shared" si="42"/>
        <v>Plastique</v>
      </c>
      <c r="J629" s="14">
        <f t="shared" si="43"/>
        <v>-0.30434860082344434</v>
      </c>
    </row>
    <row r="630" spans="1:10" ht="12.75">
      <c r="A630" s="1" t="s">
        <v>38</v>
      </c>
      <c r="B630" s="1">
        <v>1996</v>
      </c>
      <c r="C630" s="1" t="s">
        <v>27</v>
      </c>
      <c r="D630" s="7">
        <v>114.3</v>
      </c>
      <c r="E630" s="2">
        <v>4045</v>
      </c>
      <c r="F630" s="3">
        <v>619129.66</v>
      </c>
      <c r="G630" s="12">
        <f>IF(OR(A630="CP-Acier",A630="CP-Fonte acquis",A630="CP-Aluminium"),F630/SUMIF('Table d''actualisation'!A:A,'Dist+Alim'!B630,'Table d''actualisation'!C:C),F630/SUMIF('Table d''actualisation'!A:A,'Dist+Alim'!B630,'Table d''actualisation'!B:B))</f>
        <v>1005616.659878788</v>
      </c>
      <c r="H630" s="13">
        <f t="shared" si="41"/>
        <v>248.60733247930483</v>
      </c>
      <c r="I630" t="str">
        <f t="shared" si="42"/>
        <v>Plastique</v>
      </c>
      <c r="J630" s="14">
        <f t="shared" si="43"/>
        <v>0.9010230356636444</v>
      </c>
    </row>
    <row r="631" spans="1:10" ht="12.75">
      <c r="A631" s="1" t="s">
        <v>38</v>
      </c>
      <c r="B631" s="1">
        <v>1996</v>
      </c>
      <c r="C631" s="1" t="s">
        <v>33</v>
      </c>
      <c r="D631" s="7">
        <v>114.3</v>
      </c>
      <c r="E631" s="2">
        <v>3996</v>
      </c>
      <c r="F631" s="3">
        <v>689261.81</v>
      </c>
      <c r="G631" s="12">
        <f>IF(OR(A631="CP-Acier",A631="CP-Fonte acquis",A631="CP-Aluminium"),F631/SUMIF('Table d''actualisation'!A:A,'Dist+Alim'!B631,'Table d''actualisation'!C:C),F631/SUMIF('Table d''actualisation'!A:A,'Dist+Alim'!B631,'Table d''actualisation'!B:B))</f>
        <v>1119528.2732121213</v>
      </c>
      <c r="H631" s="13">
        <f t="shared" si="41"/>
        <v>280.1622305335639</v>
      </c>
      <c r="I631" t="str">
        <f t="shared" si="42"/>
        <v>Plastique</v>
      </c>
      <c r="J631" s="14">
        <f t="shared" si="43"/>
        <v>1.6053545403661373</v>
      </c>
    </row>
    <row r="632" spans="1:10" ht="12.75">
      <c r="A632" s="1" t="s">
        <v>38</v>
      </c>
      <c r="B632" s="1">
        <v>1996</v>
      </c>
      <c r="C632" s="1" t="s">
        <v>36</v>
      </c>
      <c r="D632" s="7">
        <v>114.3</v>
      </c>
      <c r="E632" s="2">
        <v>25209</v>
      </c>
      <c r="F632" s="3">
        <v>3350063.0518005826</v>
      </c>
      <c r="G632" s="12">
        <f>IF(OR(A632="CP-Acier",A632="CP-Fonte acquis",A632="CP-Aluminium"),F632/SUMIF('Table d''actualisation'!A:A,'Dist+Alim'!B632,'Table d''actualisation'!C:C),F632/SUMIF('Table d''actualisation'!A:A,'Dist+Alim'!B632,'Table d''actualisation'!B:B))</f>
        <v>5441314.532621553</v>
      </c>
      <c r="H632" s="13">
        <f t="shared" si="41"/>
        <v>215.84809126191254</v>
      </c>
      <c r="I632" t="str">
        <f t="shared" si="42"/>
        <v>Plastique</v>
      </c>
      <c r="J632" s="14">
        <f t="shared" si="43"/>
        <v>0.1698095923534214</v>
      </c>
    </row>
    <row r="633" spans="1:10" ht="12.75">
      <c r="A633" s="1" t="s">
        <v>39</v>
      </c>
      <c r="B633" s="1">
        <v>1996</v>
      </c>
      <c r="C633" s="1" t="s">
        <v>30</v>
      </c>
      <c r="D633" s="7">
        <v>114.3</v>
      </c>
      <c r="E633" s="2">
        <v>3923</v>
      </c>
      <c r="F633" s="3">
        <v>615245.61</v>
      </c>
      <c r="G633" s="12">
        <f>IF(OR(A633="CP-Acier",A633="CP-Fonte acquis",A633="CP-Aluminium"),F633/SUMIF('Table d''actualisation'!A:A,'Dist+Alim'!B633,'Table d''actualisation'!C:C),F633/SUMIF('Table d''actualisation'!A:A,'Dist+Alim'!B633,'Table d''actualisation'!B:B))</f>
        <v>999308.0210909091</v>
      </c>
      <c r="H633" s="13">
        <f t="shared" si="41"/>
        <v>254.73056872059882</v>
      </c>
      <c r="I633" t="str">
        <f t="shared" si="42"/>
        <v>Plastique</v>
      </c>
      <c r="J633" s="14">
        <f t="shared" si="43"/>
        <v>1.037698748830695</v>
      </c>
    </row>
    <row r="634" spans="1:10" ht="12.75">
      <c r="A634" s="1" t="s">
        <v>38</v>
      </c>
      <c r="B634" s="1">
        <v>1997</v>
      </c>
      <c r="C634" s="1" t="s">
        <v>30</v>
      </c>
      <c r="D634" s="7">
        <v>114.3</v>
      </c>
      <c r="E634" s="2">
        <v>11250.439999999999</v>
      </c>
      <c r="F634" s="3">
        <v>1467275.26</v>
      </c>
      <c r="G634" s="12">
        <f>IF(OR(A634="CP-Acier",A634="CP-Fonte acquis",A634="CP-Aluminium"),F634/SUMIF('Table d''actualisation'!A:A,'Dist+Alim'!B634,'Table d''actualisation'!C:C),F634/SUMIF('Table d''actualisation'!A:A,'Dist+Alim'!B634,'Table d''actualisation'!B:B))</f>
        <v>2333707.8319287836</v>
      </c>
      <c r="H634" s="13">
        <f t="shared" si="41"/>
        <v>207.4325832526358</v>
      </c>
      <c r="I634" t="str">
        <f t="shared" si="42"/>
        <v>Plastique</v>
      </c>
      <c r="J634" s="14">
        <f t="shared" si="43"/>
        <v>-0.018031528502608224</v>
      </c>
    </row>
    <row r="635" spans="1:10" ht="12.75">
      <c r="A635" s="1" t="s">
        <v>38</v>
      </c>
      <c r="B635" s="1">
        <v>1997</v>
      </c>
      <c r="C635" s="1" t="s">
        <v>30</v>
      </c>
      <c r="D635" s="7">
        <v>114.3</v>
      </c>
      <c r="E635" s="2">
        <v>9587</v>
      </c>
      <c r="F635" s="3">
        <v>1133789.71</v>
      </c>
      <c r="G635" s="12">
        <f>IF(OR(A635="CP-Acier",A635="CP-Fonte acquis",A635="CP-Aluminium"),F635/SUMIF('Table d''actualisation'!A:A,'Dist+Alim'!B635,'Table d''actualisation'!C:C),F635/SUMIF('Table d''actualisation'!A:A,'Dist+Alim'!B635,'Table d''actualisation'!B:B))</f>
        <v>1803297.580296736</v>
      </c>
      <c r="H635" s="13">
        <f t="shared" si="41"/>
        <v>188.09821427941338</v>
      </c>
      <c r="I635" t="str">
        <f t="shared" si="42"/>
        <v>Plastique</v>
      </c>
      <c r="J635" s="14">
        <f t="shared" si="43"/>
        <v>-0.4495906851180704</v>
      </c>
    </row>
    <row r="636" spans="1:10" ht="12.75">
      <c r="A636" s="1" t="s">
        <v>38</v>
      </c>
      <c r="B636" s="1">
        <v>1997</v>
      </c>
      <c r="C636" s="1" t="s">
        <v>33</v>
      </c>
      <c r="D636" s="7">
        <v>114.3</v>
      </c>
      <c r="E636" s="2">
        <v>6394.6</v>
      </c>
      <c r="F636" s="3">
        <v>761327.07</v>
      </c>
      <c r="G636" s="12">
        <f>IF(OR(A636="CP-Acier",A636="CP-Fonte acquis",A636="CP-Aluminium"),F636/SUMIF('Table d''actualisation'!A:A,'Dist+Alim'!B636,'Table d''actualisation'!C:C),F636/SUMIF('Table d''actualisation'!A:A,'Dist+Alim'!B636,'Table d''actualisation'!B:B))</f>
        <v>1210894.0935311574</v>
      </c>
      <c r="H636" s="13">
        <f t="shared" si="41"/>
        <v>189.36197628173105</v>
      </c>
      <c r="I636" t="str">
        <f t="shared" si="42"/>
        <v>Plastique</v>
      </c>
      <c r="J636" s="14">
        <f t="shared" si="43"/>
        <v>-0.4213824687217542</v>
      </c>
    </row>
    <row r="637" spans="1:10" ht="12.75">
      <c r="A637" s="1" t="s">
        <v>38</v>
      </c>
      <c r="B637" s="1">
        <v>1997</v>
      </c>
      <c r="C637" s="1" t="s">
        <v>36</v>
      </c>
      <c r="D637" s="7">
        <v>114.3</v>
      </c>
      <c r="E637" s="2">
        <v>10565.393027</v>
      </c>
      <c r="F637" s="3">
        <v>1469814.59</v>
      </c>
      <c r="G637" s="12">
        <f>IF(OR(A637="CP-Acier",A637="CP-Fonte acquis",A637="CP-Aluminium"),F637/SUMIF('Table d''actualisation'!A:A,'Dist+Alim'!B637,'Table d''actualisation'!C:C),F637/SUMIF('Table d''actualisation'!A:A,'Dist+Alim'!B637,'Table d''actualisation'!B:B))</f>
        <v>2337746.6475964393</v>
      </c>
      <c r="H637" s="13">
        <f t="shared" si="41"/>
        <v>221.26452292141875</v>
      </c>
      <c r="I637" t="str">
        <f t="shared" si="42"/>
        <v>Plastique</v>
      </c>
      <c r="J637" s="14">
        <f t="shared" si="43"/>
        <v>0.2907088408408779</v>
      </c>
    </row>
    <row r="638" spans="1:10" ht="12.75">
      <c r="A638" s="1" t="s">
        <v>38</v>
      </c>
      <c r="B638" s="1">
        <v>1997</v>
      </c>
      <c r="C638" s="1" t="s">
        <v>34</v>
      </c>
      <c r="D638" s="7">
        <v>114.3</v>
      </c>
      <c r="E638" s="2">
        <v>1073.62</v>
      </c>
      <c r="F638" s="3">
        <v>158064.05</v>
      </c>
      <c r="G638" s="12">
        <f>IF(OR(A638="CP-Acier",A638="CP-Fonte acquis",A638="CP-Aluminium"),F638/SUMIF('Table d''actualisation'!A:A,'Dist+Alim'!B638,'Table d''actualisation'!C:C),F638/SUMIF('Table d''actualisation'!A:A,'Dist+Alim'!B638,'Table d''actualisation'!B:B))</f>
        <v>251401.575074184</v>
      </c>
      <c r="H638" s="13">
        <f t="shared" si="41"/>
        <v>234.16252964194408</v>
      </c>
      <c r="I638" t="str">
        <f t="shared" si="42"/>
        <v>Plastique</v>
      </c>
      <c r="J638" s="14">
        <f t="shared" si="43"/>
        <v>0.5786030519237214</v>
      </c>
    </row>
    <row r="639" spans="1:10" ht="12.75">
      <c r="A639" s="1" t="s">
        <v>38</v>
      </c>
      <c r="B639" s="1">
        <v>1998</v>
      </c>
      <c r="C639" s="1" t="s">
        <v>30</v>
      </c>
      <c r="D639" s="7">
        <v>114.3</v>
      </c>
      <c r="E639" s="2">
        <v>15678.092650999999</v>
      </c>
      <c r="F639" s="3">
        <v>1612645.95</v>
      </c>
      <c r="G639" s="12">
        <f>IF(OR(A639="CP-Acier",A639="CP-Fonte acquis",A639="CP-Aluminium"),F639/SUMIF('Table d''actualisation'!A:A,'Dist+Alim'!B639,'Table d''actualisation'!C:C),F639/SUMIF('Table d''actualisation'!A:A,'Dist+Alim'!B639,'Table d''actualisation'!B:B))</f>
        <v>2512727.410465116</v>
      </c>
      <c r="H639" s="13">
        <f t="shared" si="41"/>
        <v>160.26996819060426</v>
      </c>
      <c r="I639" t="str">
        <f t="shared" si="42"/>
        <v>Plastique</v>
      </c>
      <c r="J639" s="14">
        <f t="shared" si="43"/>
        <v>-1.0707402260628451</v>
      </c>
    </row>
    <row r="640" spans="1:10" ht="12.75">
      <c r="A640" s="1" t="s">
        <v>38</v>
      </c>
      <c r="B640" s="1">
        <v>1998</v>
      </c>
      <c r="C640" s="1" t="s">
        <v>30</v>
      </c>
      <c r="D640" s="7">
        <v>114.3</v>
      </c>
      <c r="E640" s="2">
        <v>8265.269999999999</v>
      </c>
      <c r="F640" s="3">
        <v>1084723.32</v>
      </c>
      <c r="G640" s="12">
        <f>IF(OR(A640="CP-Acier",A640="CP-Fonte acquis",A640="CP-Aluminium"),F640/SUMIF('Table d''actualisation'!A:A,'Dist+Alim'!B640,'Table d''actualisation'!C:C),F640/SUMIF('Table d''actualisation'!A:A,'Dist+Alim'!B640,'Table d''actualisation'!B:B))</f>
        <v>1690150.2893023258</v>
      </c>
      <c r="H640" s="13">
        <f t="shared" si="41"/>
        <v>204.48821264185273</v>
      </c>
      <c r="I640" t="str">
        <f t="shared" si="42"/>
        <v>Plastique</v>
      </c>
      <c r="J640" s="14">
        <f t="shared" si="43"/>
        <v>-0.08375232338930653</v>
      </c>
    </row>
    <row r="641" spans="1:10" ht="12.75">
      <c r="A641" s="1" t="s">
        <v>38</v>
      </c>
      <c r="B641" s="1">
        <v>1998</v>
      </c>
      <c r="C641" s="1" t="s">
        <v>30</v>
      </c>
      <c r="D641" s="7">
        <v>114.3</v>
      </c>
      <c r="E641" s="2">
        <v>13054</v>
      </c>
      <c r="F641" s="3">
        <v>1379424.99</v>
      </c>
      <c r="G641" s="12">
        <f>IF(OR(A641="CP-Acier",A641="CP-Fonte acquis",A641="CP-Aluminium"),F641/SUMIF('Table d''actualisation'!A:A,'Dist+Alim'!B641,'Table d''actualisation'!C:C),F641/SUMIF('Table d''actualisation'!A:A,'Dist+Alim'!B641,'Table d''actualisation'!B:B))</f>
        <v>2149336.6123255817</v>
      </c>
      <c r="H641" s="13">
        <f t="shared" si="41"/>
        <v>164.6496562222753</v>
      </c>
      <c r="I641" t="str">
        <f t="shared" si="42"/>
        <v>Plastique</v>
      </c>
      <c r="J641" s="14">
        <f t="shared" si="43"/>
        <v>-0.9729819555030707</v>
      </c>
    </row>
    <row r="642" spans="1:10" ht="12.75">
      <c r="A642" s="1" t="s">
        <v>38</v>
      </c>
      <c r="B642" s="1">
        <v>1998</v>
      </c>
      <c r="C642" s="1" t="s">
        <v>31</v>
      </c>
      <c r="D642" s="7">
        <v>114.3</v>
      </c>
      <c r="E642" s="2">
        <v>2523</v>
      </c>
      <c r="F642" s="3">
        <v>370669.75</v>
      </c>
      <c r="G642" s="12">
        <f>IF(OR(A642="CP-Acier",A642="CP-Fonte acquis",A642="CP-Aluminium"),F642/SUMIF('Table d''actualisation'!A:A,'Dist+Alim'!B642,'Table d''actualisation'!C:C),F642/SUMIF('Table d''actualisation'!A:A,'Dist+Alim'!B642,'Table d''actualisation'!B:B))</f>
        <v>577555.1918604651</v>
      </c>
      <c r="H642" s="13">
        <f t="shared" si="41"/>
        <v>228.91604909253473</v>
      </c>
      <c r="I642" t="str">
        <f t="shared" si="42"/>
        <v>Plastique</v>
      </c>
      <c r="J642" s="14">
        <f t="shared" si="43"/>
        <v>0.4614972532168522</v>
      </c>
    </row>
    <row r="643" spans="1:10" ht="12.75">
      <c r="A643" s="1" t="s">
        <v>38</v>
      </c>
      <c r="B643" s="1">
        <v>1998</v>
      </c>
      <c r="C643" s="1" t="s">
        <v>33</v>
      </c>
      <c r="D643" s="7">
        <v>114.3</v>
      </c>
      <c r="E643" s="2">
        <v>31085.458794</v>
      </c>
      <c r="F643" s="3">
        <v>3488872.66</v>
      </c>
      <c r="G643" s="12">
        <f>IF(OR(A643="CP-Acier",A643="CP-Fonte acquis",A643="CP-Aluminium"),F643/SUMIF('Table d''actualisation'!A:A,'Dist+Alim'!B643,'Table d''actualisation'!C:C),F643/SUMIF('Table d''actualisation'!A:A,'Dist+Alim'!B643,'Table d''actualisation'!B:B))</f>
        <v>5436150.423720931</v>
      </c>
      <c r="H643" s="13">
        <f t="shared" si="41"/>
        <v>174.8775998368149</v>
      </c>
      <c r="I643" t="str">
        <f t="shared" si="42"/>
        <v>Plastique</v>
      </c>
      <c r="J643" s="14">
        <f t="shared" si="43"/>
        <v>-0.7446857682153223</v>
      </c>
    </row>
    <row r="644" spans="1:10" ht="12.75">
      <c r="A644" s="1" t="s">
        <v>38</v>
      </c>
      <c r="B644" s="1">
        <v>1998</v>
      </c>
      <c r="C644" s="1" t="s">
        <v>36</v>
      </c>
      <c r="D644" s="7">
        <v>114.3</v>
      </c>
      <c r="E644" s="2">
        <v>5125</v>
      </c>
      <c r="F644" s="3">
        <v>693221.71</v>
      </c>
      <c r="G644" s="12">
        <f>IF(OR(A644="CP-Acier",A644="CP-Fonte acquis",A644="CP-Aluminium"),F644/SUMIF('Table d''actualisation'!A:A,'Dist+Alim'!B644,'Table d''actualisation'!C:C),F644/SUMIF('Table d''actualisation'!A:A,'Dist+Alim'!B644,'Table d''actualisation'!B:B))</f>
        <v>1080136.1527906978</v>
      </c>
      <c r="H644" s="13">
        <f t="shared" si="41"/>
        <v>210.7582737152581</v>
      </c>
      <c r="I644" t="str">
        <f t="shared" si="42"/>
        <v>Plastique</v>
      </c>
      <c r="J644" s="14">
        <f t="shared" si="43"/>
        <v>0.056200641846531514</v>
      </c>
    </row>
    <row r="645" spans="1:10" ht="12.75">
      <c r="A645" s="1" t="s">
        <v>38</v>
      </c>
      <c r="B645" s="1">
        <v>1999</v>
      </c>
      <c r="C645" s="1" t="s">
        <v>30</v>
      </c>
      <c r="D645" s="7">
        <v>114.3</v>
      </c>
      <c r="E645" s="2">
        <v>23097</v>
      </c>
      <c r="F645" s="3">
        <v>2621389.1</v>
      </c>
      <c r="G645" s="12">
        <f>IF(OR(A645="CP-Acier",A645="CP-Fonte acquis",A645="CP-Aluminium"),F645/SUMIF('Table d''actualisation'!A:A,'Dist+Alim'!B645,'Table d''actualisation'!C:C),F645/SUMIF('Table d''actualisation'!A:A,'Dist+Alim'!B645,'Table d''actualisation'!B:B))</f>
        <v>4003032.927635328</v>
      </c>
      <c r="H645" s="13">
        <f aca="true" t="shared" si="44" ref="H645:H708">G645/E645</f>
        <v>173.31397703750824</v>
      </c>
      <c r="I645" t="str">
        <f aca="true" t="shared" si="45" ref="I645:I708">IF(OR(A645="CP-Acier",A645="CP-Fonte acquis",A645="CP-Aluminium"),"Acier","Plastique")</f>
        <v>Plastique</v>
      </c>
      <c r="J645" s="14">
        <f t="shared" si="43"/>
        <v>-0.7795871263857425</v>
      </c>
    </row>
    <row r="646" spans="1:10" ht="12.75">
      <c r="A646" s="1" t="s">
        <v>38</v>
      </c>
      <c r="B646" s="1">
        <v>1999</v>
      </c>
      <c r="C646" s="1" t="s">
        <v>30</v>
      </c>
      <c r="D646" s="7">
        <v>114.3</v>
      </c>
      <c r="E646" s="2">
        <v>5122.02</v>
      </c>
      <c r="F646" s="3">
        <v>859439.1798814979</v>
      </c>
      <c r="G646" s="12">
        <f>IF(OR(A646="CP-Acier",A646="CP-Fonte acquis",A646="CP-Aluminium"),F646/SUMIF('Table d''actualisation'!A:A,'Dist+Alim'!B646,'Table d''actualisation'!C:C),F646/SUMIF('Table d''actualisation'!A:A,'Dist+Alim'!B646,'Table d''actualisation'!B:B))</f>
        <v>1312419.944206504</v>
      </c>
      <c r="H646" s="13">
        <f t="shared" si="44"/>
        <v>256.2309292440295</v>
      </c>
      <c r="I646" t="str">
        <f t="shared" si="45"/>
        <v>Plastique</v>
      </c>
      <c r="J646" s="14">
        <f t="shared" si="43"/>
        <v>1.071188040516792</v>
      </c>
    </row>
    <row r="647" spans="1:10" ht="12.75">
      <c r="A647" s="1" t="s">
        <v>38</v>
      </c>
      <c r="B647" s="1">
        <v>1999</v>
      </c>
      <c r="C647" s="1" t="s">
        <v>30</v>
      </c>
      <c r="D647" s="7">
        <v>114.3</v>
      </c>
      <c r="E647" s="2">
        <v>12329.1</v>
      </c>
      <c r="F647" s="3">
        <v>1604853.01</v>
      </c>
      <c r="G647" s="12">
        <f>IF(OR(A647="CP-Acier",A647="CP-Fonte acquis",A647="CP-Aluminium"),F647/SUMIF('Table d''actualisation'!A:A,'Dist+Alim'!B647,'Table d''actualisation'!C:C),F647/SUMIF('Table d''actualisation'!A:A,'Dist+Alim'!B647,'Table d''actualisation'!B:B))</f>
        <v>2450715.7075783475</v>
      </c>
      <c r="H647" s="13">
        <f t="shared" si="44"/>
        <v>198.77490713663994</v>
      </c>
      <c r="I647" t="str">
        <f t="shared" si="45"/>
        <v>Plastique</v>
      </c>
      <c r="J647" s="14">
        <f t="shared" si="43"/>
        <v>-0.21127804242006148</v>
      </c>
    </row>
    <row r="648" spans="1:10" ht="12.75">
      <c r="A648" s="1" t="s">
        <v>38</v>
      </c>
      <c r="B648" s="1">
        <v>1999</v>
      </c>
      <c r="C648" s="1" t="s">
        <v>27</v>
      </c>
      <c r="D648" s="7">
        <v>114.3</v>
      </c>
      <c r="E648" s="2">
        <v>260</v>
      </c>
      <c r="F648" s="3">
        <v>33522.84</v>
      </c>
      <c r="G648" s="12">
        <f>IF(OR(A648="CP-Acier",A648="CP-Fonte acquis",A648="CP-Aluminium"),F648/SUMIF('Table d''actualisation'!A:A,'Dist+Alim'!B648,'Table d''actualisation'!C:C),F648/SUMIF('Table d''actualisation'!A:A,'Dist+Alim'!B648,'Table d''actualisation'!B:B))</f>
        <v>51191.57333333333</v>
      </c>
      <c r="H648" s="13">
        <f t="shared" si="44"/>
        <v>196.89066666666665</v>
      </c>
      <c r="I648" t="str">
        <f t="shared" si="45"/>
        <v>Plastique</v>
      </c>
      <c r="J648" s="14">
        <f t="shared" si="43"/>
        <v>-0.25333585300641176</v>
      </c>
    </row>
    <row r="649" spans="1:10" ht="12.75">
      <c r="A649" s="1" t="s">
        <v>38</v>
      </c>
      <c r="B649" s="1">
        <v>1999</v>
      </c>
      <c r="C649" s="1" t="s">
        <v>31</v>
      </c>
      <c r="D649" s="7">
        <v>114.3</v>
      </c>
      <c r="E649" s="2">
        <v>7497</v>
      </c>
      <c r="F649" s="3">
        <v>737150.83</v>
      </c>
      <c r="G649" s="12">
        <f>IF(OR(A649="CP-Acier",A649="CP-Fonte acquis",A649="CP-Aluminium"),F649/SUMIF('Table d''actualisation'!A:A,'Dist+Alim'!B649,'Table d''actualisation'!C:C),F649/SUMIF('Table d''actualisation'!A:A,'Dist+Alim'!B649,'Table d''actualisation'!B:B))</f>
        <v>1125677.6207407408</v>
      </c>
      <c r="H649" s="13">
        <f t="shared" si="44"/>
        <v>150.15040959593713</v>
      </c>
      <c r="I649" t="str">
        <f t="shared" si="45"/>
        <v>Plastique</v>
      </c>
      <c r="J649" s="14">
        <f t="shared" si="43"/>
        <v>-1.296617169783312</v>
      </c>
    </row>
    <row r="650" spans="1:10" ht="12.75">
      <c r="A650" s="1" t="s">
        <v>38</v>
      </c>
      <c r="B650" s="1">
        <v>1999</v>
      </c>
      <c r="C650" s="1" t="s">
        <v>33</v>
      </c>
      <c r="D650" s="7">
        <v>114.3</v>
      </c>
      <c r="E650" s="2">
        <v>8013</v>
      </c>
      <c r="F650" s="3">
        <v>1018030.36</v>
      </c>
      <c r="G650" s="12">
        <f>IF(OR(A650="CP-Acier",A650="CP-Fonte acquis",A650="CP-Aluminium"),F650/SUMIF('Table d''actualisation'!A:A,'Dist+Alim'!B650,'Table d''actualisation'!C:C),F650/SUMIF('Table d''actualisation'!A:A,'Dist+Alim'!B650,'Table d''actualisation'!B:B))</f>
        <v>1554599.0682621084</v>
      </c>
      <c r="H650" s="13">
        <f t="shared" si="44"/>
        <v>194.0096179036701</v>
      </c>
      <c r="I650" t="str">
        <f t="shared" si="45"/>
        <v>Plastique</v>
      </c>
      <c r="J650" s="14">
        <f t="shared" si="43"/>
        <v>-0.3176432517143195</v>
      </c>
    </row>
    <row r="651" spans="1:10" ht="12.75">
      <c r="A651" s="1" t="s">
        <v>38</v>
      </c>
      <c r="B651" s="1">
        <v>1999</v>
      </c>
      <c r="C651" s="1" t="s">
        <v>36</v>
      </c>
      <c r="D651" s="7">
        <v>114.3</v>
      </c>
      <c r="E651" s="2">
        <v>5664</v>
      </c>
      <c r="F651" s="3">
        <v>961996.19</v>
      </c>
      <c r="G651" s="12">
        <f>IF(OR(A651="CP-Acier",A651="CP-Fonte acquis",A651="CP-Aluminium"),F651/SUMIF('Table d''actualisation'!A:A,'Dist+Alim'!B651,'Table d''actualisation'!C:C),F651/SUMIF('Table d''actualisation'!A:A,'Dist+Alim'!B651,'Table d''actualisation'!B:B))</f>
        <v>1469031.218917379</v>
      </c>
      <c r="H651" s="13">
        <f t="shared" si="44"/>
        <v>259.36285644727735</v>
      </c>
      <c r="I651" t="str">
        <f t="shared" si="45"/>
        <v>Plastique</v>
      </c>
      <c r="J651" s="14">
        <f t="shared" si="43"/>
        <v>1.1410952541572588</v>
      </c>
    </row>
    <row r="652" spans="1:10" ht="12.75">
      <c r="A652" s="1" t="s">
        <v>38</v>
      </c>
      <c r="B652" s="1">
        <v>1999</v>
      </c>
      <c r="C652" s="1" t="s">
        <v>34</v>
      </c>
      <c r="D652" s="7">
        <v>114.3</v>
      </c>
      <c r="E652" s="2">
        <v>837.2</v>
      </c>
      <c r="F652" s="3">
        <v>65931.7</v>
      </c>
      <c r="G652" s="12">
        <f>IF(OR(A652="CP-Acier",A652="CP-Fonte acquis",A652="CP-Aluminium"),F652/SUMIF('Table d''actualisation'!A:A,'Dist+Alim'!B652,'Table d''actualisation'!C:C),F652/SUMIF('Table d''actualisation'!A:A,'Dist+Alim'!B652,'Table d''actualisation'!B:B))</f>
        <v>100682.02621082621</v>
      </c>
      <c r="H652" s="13">
        <f t="shared" si="44"/>
        <v>120.26042308985453</v>
      </c>
      <c r="I652" t="str">
        <f t="shared" si="45"/>
        <v>Plastique</v>
      </c>
      <c r="J652" s="14">
        <f t="shared" si="43"/>
        <v>-1.9637864674044414</v>
      </c>
    </row>
    <row r="653" spans="1:10" ht="12.75">
      <c r="A653" s="1" t="s">
        <v>38</v>
      </c>
      <c r="B653" s="1">
        <v>2000</v>
      </c>
      <c r="C653" s="1" t="s">
        <v>30</v>
      </c>
      <c r="D653" s="7">
        <v>114.3</v>
      </c>
      <c r="E653" s="2">
        <v>28476.45</v>
      </c>
      <c r="F653" s="3">
        <v>3207208.15</v>
      </c>
      <c r="G653" s="12">
        <f>IF(OR(A653="CP-Acier",A653="CP-Fonte acquis",A653="CP-Aluminium"),F653/SUMIF('Table d''actualisation'!A:A,'Dist+Alim'!B653,'Table d''actualisation'!C:C),F653/SUMIF('Table d''actualisation'!A:A,'Dist+Alim'!B653,'Table d''actualisation'!B:B))</f>
        <v>4801853.54301676</v>
      </c>
      <c r="H653" s="13">
        <f t="shared" si="44"/>
        <v>168.62542708156246</v>
      </c>
      <c r="I653" t="str">
        <f t="shared" si="45"/>
        <v>Plastique</v>
      </c>
      <c r="J653" s="14">
        <f t="shared" si="43"/>
        <v>-0.8842394513485978</v>
      </c>
    </row>
    <row r="654" spans="1:10" ht="12.75">
      <c r="A654" s="1" t="s">
        <v>38</v>
      </c>
      <c r="B654" s="1">
        <v>2000</v>
      </c>
      <c r="C654" s="1" t="s">
        <v>30</v>
      </c>
      <c r="D654" s="7">
        <v>114.3</v>
      </c>
      <c r="E654" s="2">
        <v>6736.3</v>
      </c>
      <c r="F654" s="3">
        <v>1252479.23</v>
      </c>
      <c r="G654" s="12">
        <f>IF(OR(A654="CP-Acier",A654="CP-Fonte acquis",A654="CP-Aluminium"),F654/SUMIF('Table d''actualisation'!A:A,'Dist+Alim'!B654,'Table d''actualisation'!C:C),F654/SUMIF('Table d''actualisation'!A:A,'Dist+Alim'!B654,'Table d''actualisation'!B:B))</f>
        <v>1875220.2996648045</v>
      </c>
      <c r="H654" s="13">
        <f t="shared" si="44"/>
        <v>278.37541375306984</v>
      </c>
      <c r="I654" t="str">
        <f t="shared" si="45"/>
        <v>Plastique</v>
      </c>
      <c r="J654" s="14">
        <f t="shared" si="43"/>
        <v>1.5654713073584114</v>
      </c>
    </row>
    <row r="655" spans="1:10" ht="12.75">
      <c r="A655" s="1" t="s">
        <v>38</v>
      </c>
      <c r="B655" s="1">
        <v>2000</v>
      </c>
      <c r="C655" s="1" t="s">
        <v>30</v>
      </c>
      <c r="D655" s="7">
        <v>114.3</v>
      </c>
      <c r="E655" s="2">
        <v>20273</v>
      </c>
      <c r="F655" s="3">
        <v>2056318.38</v>
      </c>
      <c r="G655" s="12">
        <f>IF(OR(A655="CP-Acier",A655="CP-Fonte acquis",A655="CP-Aluminium"),F655/SUMIF('Table d''actualisation'!A:A,'Dist+Alim'!B655,'Table d''actualisation'!C:C),F655/SUMIF('Table d''actualisation'!A:A,'Dist+Alim'!B655,'Table d''actualisation'!B:B))</f>
        <v>3078733.6639106143</v>
      </c>
      <c r="H655" s="13">
        <f t="shared" si="44"/>
        <v>151.86374310218588</v>
      </c>
      <c r="I655" t="str">
        <f t="shared" si="45"/>
        <v>Plastique</v>
      </c>
      <c r="J655" s="14">
        <f t="shared" si="43"/>
        <v>-1.2583741444235612</v>
      </c>
    </row>
    <row r="656" spans="1:10" ht="12.75">
      <c r="A656" s="1" t="s">
        <v>38</v>
      </c>
      <c r="B656" s="1">
        <v>2000</v>
      </c>
      <c r="C656" s="1" t="s">
        <v>31</v>
      </c>
      <c r="D656" s="7">
        <v>114.3</v>
      </c>
      <c r="E656" s="2">
        <v>2336</v>
      </c>
      <c r="F656" s="3">
        <v>400965.79</v>
      </c>
      <c r="G656" s="12">
        <f>IF(OR(A656="CP-Acier",A656="CP-Fonte acquis",A656="CP-Aluminium"),F656/SUMIF('Table d''actualisation'!A:A,'Dist+Alim'!B656,'Table d''actualisation'!C:C),F656/SUMIF('Table d''actualisation'!A:A,'Dist+Alim'!B656,'Table d''actualisation'!B:B))</f>
        <v>600328.6688268157</v>
      </c>
      <c r="H656" s="13">
        <f t="shared" si="44"/>
        <v>256.99001234024644</v>
      </c>
      <c r="I656" t="str">
        <f t="shared" si="45"/>
        <v>Plastique</v>
      </c>
      <c r="J656" s="14">
        <f t="shared" si="43"/>
        <v>1.0881314050123256</v>
      </c>
    </row>
    <row r="657" spans="1:10" ht="12.75">
      <c r="A657" s="1" t="s">
        <v>38</v>
      </c>
      <c r="B657" s="1">
        <v>2000</v>
      </c>
      <c r="C657" s="1" t="s">
        <v>33</v>
      </c>
      <c r="D657" s="7">
        <v>114.3</v>
      </c>
      <c r="E657" s="2">
        <v>29748</v>
      </c>
      <c r="F657" s="3">
        <v>4329093.15</v>
      </c>
      <c r="G657" s="12">
        <f>IF(OR(A657="CP-Acier",A657="CP-Fonte acquis",A657="CP-Aluminium"),F657/SUMIF('Table d''actualisation'!A:A,'Dist+Alim'!B657,'Table d''actualisation'!C:C),F657/SUMIF('Table d''actualisation'!A:A,'Dist+Alim'!B657,'Table d''actualisation'!B:B))</f>
        <v>6481547.2860335205</v>
      </c>
      <c r="H657" s="13">
        <f t="shared" si="44"/>
        <v>217.8817831798279</v>
      </c>
      <c r="I657" t="str">
        <f t="shared" si="45"/>
        <v>Plastique</v>
      </c>
      <c r="J657" s="14">
        <f t="shared" si="43"/>
        <v>0.21520328325312252</v>
      </c>
    </row>
    <row r="658" spans="1:10" ht="12.75">
      <c r="A658" s="1" t="s">
        <v>38</v>
      </c>
      <c r="B658" s="1">
        <v>2000</v>
      </c>
      <c r="C658" s="1" t="s">
        <v>36</v>
      </c>
      <c r="D658" s="7">
        <v>114.3</v>
      </c>
      <c r="E658" s="2">
        <v>7203</v>
      </c>
      <c r="F658" s="3">
        <v>1022464.4</v>
      </c>
      <c r="G658" s="12">
        <f>IF(OR(A658="CP-Acier",A658="CP-Fonte acquis",A658="CP-Aluminium"),F658/SUMIF('Table d''actualisation'!A:A,'Dist+Alim'!B658,'Table d''actualisation'!C:C),F658/SUMIF('Table d''actualisation'!A:A,'Dist+Alim'!B658,'Table d''actualisation'!B:B))</f>
        <v>1530840.5541899442</v>
      </c>
      <c r="H658" s="13">
        <f t="shared" si="44"/>
        <v>212.52819022489854</v>
      </c>
      <c r="I658" t="str">
        <f t="shared" si="45"/>
        <v>Plastique</v>
      </c>
      <c r="J658" s="14">
        <f t="shared" si="43"/>
        <v>0.09570664678716784</v>
      </c>
    </row>
    <row r="659" spans="1:10" ht="12.75">
      <c r="A659" s="1" t="s">
        <v>39</v>
      </c>
      <c r="B659" s="1">
        <v>2000</v>
      </c>
      <c r="C659" s="1" t="s">
        <v>30</v>
      </c>
      <c r="D659" s="7">
        <v>114.3</v>
      </c>
      <c r="E659" s="2">
        <v>2684</v>
      </c>
      <c r="F659" s="3">
        <v>394371.29</v>
      </c>
      <c r="G659" s="12">
        <f>IF(OR(A659="CP-Acier",A659="CP-Fonte acquis",A659="CP-Aluminium"),F659/SUMIF('Table d''actualisation'!A:A,'Dist+Alim'!B659,'Table d''actualisation'!C:C),F659/SUMIF('Table d''actualisation'!A:A,'Dist+Alim'!B659,'Table d''actualisation'!B:B))</f>
        <v>590455.3392178771</v>
      </c>
      <c r="H659" s="13">
        <f t="shared" si="44"/>
        <v>219.99081192916435</v>
      </c>
      <c r="I659" t="str">
        <f t="shared" si="45"/>
        <v>Plastique</v>
      </c>
      <c r="J659" s="14">
        <f t="shared" si="43"/>
        <v>0.262278554734802</v>
      </c>
    </row>
    <row r="660" spans="1:10" ht="12.75">
      <c r="A660" s="1" t="s">
        <v>38</v>
      </c>
      <c r="B660" s="1">
        <v>2001</v>
      </c>
      <c r="C660" s="1" t="s">
        <v>30</v>
      </c>
      <c r="D660" s="7">
        <v>114.3</v>
      </c>
      <c r="E660" s="2">
        <v>52232.015282</v>
      </c>
      <c r="F660" s="3">
        <v>8020336.76</v>
      </c>
      <c r="G660" s="12">
        <f>IF(OR(A660="CP-Acier",A660="CP-Fonte acquis",A660="CP-Aluminium"),F660/SUMIF('Table d''actualisation'!A:A,'Dist+Alim'!B660,'Table d''actualisation'!C:C),F660/SUMIF('Table d''actualisation'!A:A,'Dist+Alim'!B660,'Table d''actualisation'!B:B))</f>
        <v>11810166.218021978</v>
      </c>
      <c r="H660" s="13">
        <f t="shared" si="44"/>
        <v>226.1097174646438</v>
      </c>
      <c r="I660" t="str">
        <f t="shared" si="45"/>
        <v>Plastique</v>
      </c>
      <c r="J660" s="14">
        <f t="shared" si="43"/>
        <v>0.39885760295501826</v>
      </c>
    </row>
    <row r="661" spans="1:10" ht="12.75">
      <c r="A661" s="1" t="s">
        <v>38</v>
      </c>
      <c r="B661" s="1">
        <v>2001</v>
      </c>
      <c r="C661" s="1" t="s">
        <v>27</v>
      </c>
      <c r="D661" s="7">
        <v>114.3</v>
      </c>
      <c r="E661" s="2">
        <v>2323</v>
      </c>
      <c r="F661" s="3">
        <v>352950.91</v>
      </c>
      <c r="G661" s="12">
        <f>IF(OR(A661="CP-Acier",A661="CP-Fonte acquis",A661="CP-Aluminium"),F661/SUMIF('Table d''actualisation'!A:A,'Dist+Alim'!B661,'Table d''actualisation'!C:C),F661/SUMIF('Table d''actualisation'!A:A,'Dist+Alim'!B661,'Table d''actualisation'!B:B))</f>
        <v>519729.91142857145</v>
      </c>
      <c r="H661" s="13">
        <f t="shared" si="44"/>
        <v>223.73220466145995</v>
      </c>
      <c r="I661" t="str">
        <f t="shared" si="45"/>
        <v>Plastique</v>
      </c>
      <c r="J661" s="14">
        <f t="shared" si="43"/>
        <v>0.3457895446384771</v>
      </c>
    </row>
    <row r="662" spans="1:10" ht="12.75">
      <c r="A662" s="1" t="s">
        <v>38</v>
      </c>
      <c r="B662" s="1">
        <v>2001</v>
      </c>
      <c r="C662" s="1" t="s">
        <v>33</v>
      </c>
      <c r="D662" s="7">
        <v>114.3</v>
      </c>
      <c r="E662" s="2">
        <v>22854</v>
      </c>
      <c r="F662" s="3">
        <v>2824090.26</v>
      </c>
      <c r="G662" s="12">
        <f>IF(OR(A662="CP-Acier",A662="CP-Fonte acquis",A662="CP-Aluminium"),F662/SUMIF('Table d''actualisation'!A:A,'Dist+Alim'!B662,'Table d''actualisation'!C:C),F662/SUMIF('Table d''actualisation'!A:A,'Dist+Alim'!B662,'Table d''actualisation'!B:B))</f>
        <v>4158550.492747253</v>
      </c>
      <c r="H662" s="13">
        <f t="shared" si="44"/>
        <v>181.9616037782118</v>
      </c>
      <c r="I662" t="str">
        <f t="shared" si="45"/>
        <v>Plastique</v>
      </c>
      <c r="J662" s="14">
        <f t="shared" si="43"/>
        <v>-0.5865649228624715</v>
      </c>
    </row>
    <row r="663" spans="1:10" ht="12.75">
      <c r="A663" s="1" t="s">
        <v>38</v>
      </c>
      <c r="B663" s="1">
        <v>2002</v>
      </c>
      <c r="C663" s="1" t="s">
        <v>30</v>
      </c>
      <c r="D663" s="7">
        <v>114.3</v>
      </c>
      <c r="E663" s="2">
        <v>18009.6</v>
      </c>
      <c r="F663" s="3">
        <v>3013951.33</v>
      </c>
      <c r="G663" s="12">
        <f>IF(OR(A663="CP-Acier",A663="CP-Fonte acquis",A663="CP-Aluminium"),F663/SUMIF('Table d''actualisation'!A:A,'Dist+Alim'!B663,'Table d''actualisation'!C:C),F663/SUMIF('Table d''actualisation'!A:A,'Dist+Alim'!B663,'Table d''actualisation'!B:B))</f>
        <v>4377988.923794038</v>
      </c>
      <c r="H663" s="13">
        <f t="shared" si="44"/>
        <v>243.09195783326882</v>
      </c>
      <c r="I663" t="str">
        <f t="shared" si="45"/>
        <v>Plastique</v>
      </c>
      <c r="J663" s="14">
        <f t="shared" si="43"/>
        <v>0.7779152976268804</v>
      </c>
    </row>
    <row r="664" spans="1:10" ht="12.75">
      <c r="A664" s="1" t="s">
        <v>38</v>
      </c>
      <c r="B664" s="1">
        <v>2002</v>
      </c>
      <c r="C664" s="1" t="s">
        <v>30</v>
      </c>
      <c r="D664" s="7">
        <v>114.3</v>
      </c>
      <c r="E664" s="2">
        <v>22227.939314</v>
      </c>
      <c r="F664" s="3">
        <v>3383429.975137566</v>
      </c>
      <c r="G664" s="12">
        <f>IF(OR(A664="CP-Acier",A664="CP-Fonte acquis",A664="CP-Aluminium"),F664/SUMIF('Table d''actualisation'!A:A,'Dist+Alim'!B664,'Table d''actualisation'!C:C),F664/SUMIF('Table d''actualisation'!A:A,'Dist+Alim'!B664,'Table d''actualisation'!B:B))</f>
        <v>4914684.191527738</v>
      </c>
      <c r="H664" s="13">
        <f t="shared" si="44"/>
        <v>221.10390540936396</v>
      </c>
      <c r="I664" t="str">
        <f t="shared" si="45"/>
        <v>Plastique</v>
      </c>
      <c r="J664" s="14">
        <f t="shared" si="43"/>
        <v>0.2871237247123899</v>
      </c>
    </row>
    <row r="665" spans="1:10" ht="12.75">
      <c r="A665" s="1" t="s">
        <v>38</v>
      </c>
      <c r="B665" s="1">
        <v>2002</v>
      </c>
      <c r="C665" s="1" t="s">
        <v>30</v>
      </c>
      <c r="D665" s="7">
        <v>114.3</v>
      </c>
      <c r="E665" s="2">
        <v>3148</v>
      </c>
      <c r="F665" s="3">
        <v>334056.98000000004</v>
      </c>
      <c r="G665" s="12">
        <f>IF(OR(A665="CP-Acier",A665="CP-Fonte acquis",A665="CP-Aluminium"),F665/SUMIF('Table d''actualisation'!A:A,'Dist+Alim'!B665,'Table d''actualisation'!C:C),F665/SUMIF('Table d''actualisation'!A:A,'Dist+Alim'!B665,'Table d''actualisation'!B:B))</f>
        <v>485242.659295393</v>
      </c>
      <c r="H665" s="13">
        <f t="shared" si="44"/>
        <v>154.1431573365289</v>
      </c>
      <c r="I665" t="str">
        <f t="shared" si="45"/>
        <v>Plastique</v>
      </c>
      <c r="J665" s="14">
        <f t="shared" si="43"/>
        <v>-1.2074957275529226</v>
      </c>
    </row>
    <row r="666" spans="1:10" ht="12.75">
      <c r="A666" s="1" t="s">
        <v>38</v>
      </c>
      <c r="B666" s="1">
        <v>2002</v>
      </c>
      <c r="C666" s="1" t="s">
        <v>30</v>
      </c>
      <c r="D666" s="7">
        <v>114.3</v>
      </c>
      <c r="E666" s="2">
        <v>1745.6</v>
      </c>
      <c r="F666" s="3">
        <v>185300.82</v>
      </c>
      <c r="G666" s="12">
        <f>IF(OR(A666="CP-Acier",A666="CP-Fonte acquis",A666="CP-Aluminium"),F666/SUMIF('Table d''actualisation'!A:A,'Dist+Alim'!B666,'Table d''actualisation'!C:C),F666/SUMIF('Table d''actualisation'!A:A,'Dist+Alim'!B666,'Table d''actualisation'!B:B))</f>
        <v>269163.2507317073</v>
      </c>
      <c r="H666" s="13">
        <f t="shared" si="44"/>
        <v>154.19526279314124</v>
      </c>
      <c r="I666" t="str">
        <f t="shared" si="45"/>
        <v>Plastique</v>
      </c>
      <c r="J666" s="14">
        <f t="shared" si="43"/>
        <v>-1.2063326905310352</v>
      </c>
    </row>
    <row r="667" spans="1:10" ht="12.75">
      <c r="A667" s="1" t="s">
        <v>38</v>
      </c>
      <c r="B667" s="1">
        <v>2002</v>
      </c>
      <c r="C667" s="1" t="s">
        <v>27</v>
      </c>
      <c r="D667" s="7">
        <v>114.3</v>
      </c>
      <c r="E667" s="2">
        <v>5587</v>
      </c>
      <c r="F667" s="3">
        <v>895018.2</v>
      </c>
      <c r="G667" s="12">
        <f>IF(OR(A667="CP-Acier",A667="CP-Fonte acquis",A667="CP-Aluminium"),F667/SUMIF('Table d''actualisation'!A:A,'Dist+Alim'!B667,'Table d''actualisation'!C:C),F667/SUMIF('Table d''actualisation'!A:A,'Dist+Alim'!B667,'Table d''actualisation'!B:B))</f>
        <v>1300080.6373983738</v>
      </c>
      <c r="H667" s="13">
        <f t="shared" si="44"/>
        <v>232.6974471806647</v>
      </c>
      <c r="I667" t="str">
        <f t="shared" si="45"/>
        <v>Plastique</v>
      </c>
      <c r="J667" s="14">
        <f t="shared" si="43"/>
        <v>0.5459011958539679</v>
      </c>
    </row>
    <row r="668" spans="1:10" ht="12.75">
      <c r="A668" s="1" t="s">
        <v>38</v>
      </c>
      <c r="B668" s="1">
        <v>2002</v>
      </c>
      <c r="C668" s="1" t="s">
        <v>31</v>
      </c>
      <c r="D668" s="7">
        <v>114.3</v>
      </c>
      <c r="E668" s="2">
        <v>691.4</v>
      </c>
      <c r="F668" s="3">
        <v>77068.2</v>
      </c>
      <c r="G668" s="12">
        <f>IF(OR(A668="CP-Acier",A668="CP-Fonte acquis",A668="CP-Aluminium"),F668/SUMIF('Table d''actualisation'!A:A,'Dist+Alim'!B668,'Table d''actualisation'!C:C),F668/SUMIF('Table d''actualisation'!A:A,'Dist+Alim'!B668,'Table d''actualisation'!B:B))</f>
        <v>111947.30406504065</v>
      </c>
      <c r="H668" s="13">
        <f t="shared" si="44"/>
        <v>161.91394860433996</v>
      </c>
      <c r="I668" t="str">
        <f t="shared" si="45"/>
        <v>Plastique</v>
      </c>
      <c r="J668" s="14">
        <f t="shared" si="43"/>
        <v>-1.03404521926812</v>
      </c>
    </row>
    <row r="669" spans="1:10" ht="12.75">
      <c r="A669" s="1" t="s">
        <v>38</v>
      </c>
      <c r="B669" s="1">
        <v>2002</v>
      </c>
      <c r="C669" s="1" t="s">
        <v>33</v>
      </c>
      <c r="D669" s="7">
        <v>114.3</v>
      </c>
      <c r="E669" s="2">
        <v>14240.29</v>
      </c>
      <c r="F669" s="3">
        <v>1633160.8651196214</v>
      </c>
      <c r="G669" s="12">
        <f>IF(OR(A669="CP-Acier",A669="CP-Fonte acquis",A669="CP-Aluminium"),F669/SUMIF('Table d''actualisation'!A:A,'Dist+Alim'!B669,'Table d''actualisation'!C:C),F669/SUMIF('Table d''actualisation'!A:A,'Dist+Alim'!B669,'Table d''actualisation'!B:B))</f>
        <v>2372287.8691168483</v>
      </c>
      <c r="H669" s="13">
        <f t="shared" si="44"/>
        <v>166.58985660522703</v>
      </c>
      <c r="I669" t="str">
        <f t="shared" si="45"/>
        <v>Plastique</v>
      </c>
      <c r="J669" s="14">
        <f t="shared" si="43"/>
        <v>-0.9296750732308177</v>
      </c>
    </row>
    <row r="670" spans="1:10" ht="12.75">
      <c r="A670" s="1" t="s">
        <v>38</v>
      </c>
      <c r="B670" s="1">
        <v>2002</v>
      </c>
      <c r="C670" s="1" t="s">
        <v>36</v>
      </c>
      <c r="D670" s="7">
        <v>114.3</v>
      </c>
      <c r="E670" s="2">
        <v>17771.93</v>
      </c>
      <c r="F670" s="3">
        <v>2700918.9173986134</v>
      </c>
      <c r="G670" s="12">
        <f>IF(OR(A670="CP-Acier",A670="CP-Fonte acquis",A670="CP-Aluminium"),F670/SUMIF('Table d''actualisation'!A:A,'Dist+Alim'!B670,'Table d''actualisation'!C:C),F670/SUMIF('Table d''actualisation'!A:A,'Dist+Alim'!B670,'Table d''actualisation'!B:B))</f>
        <v>3923286.015516685</v>
      </c>
      <c r="H670" s="13">
        <f t="shared" si="44"/>
        <v>220.75745377776553</v>
      </c>
      <c r="I670" t="str">
        <f t="shared" si="45"/>
        <v>Plastique</v>
      </c>
      <c r="J670" s="14">
        <f t="shared" si="43"/>
        <v>0.27939063685481663</v>
      </c>
    </row>
    <row r="671" spans="1:10" ht="12.75">
      <c r="A671" s="1" t="s">
        <v>38</v>
      </c>
      <c r="B671" s="1">
        <v>2003</v>
      </c>
      <c r="C671" s="1" t="s">
        <v>30</v>
      </c>
      <c r="D671" s="7">
        <v>114.3</v>
      </c>
      <c r="E671" s="2">
        <v>46765.4</v>
      </c>
      <c r="F671" s="3">
        <v>7009476.72</v>
      </c>
      <c r="G671" s="12">
        <f>IF(OR(A671="CP-Acier",A671="CP-Fonte acquis",A671="CP-Aluminium"),F671/SUMIF('Table d''actualisation'!A:A,'Dist+Alim'!B671,'Table d''actualisation'!C:C),F671/SUMIF('Table d''actualisation'!A:A,'Dist+Alim'!B671,'Table d''actualisation'!B:B))</f>
        <v>9992232.771063829</v>
      </c>
      <c r="H671" s="13">
        <f t="shared" si="44"/>
        <v>213.66721488672883</v>
      </c>
      <c r="I671" t="str">
        <f t="shared" si="45"/>
        <v>Plastique</v>
      </c>
      <c r="J671" s="14">
        <f t="shared" si="43"/>
        <v>0.12113062225305891</v>
      </c>
    </row>
    <row r="672" spans="1:10" ht="12.75">
      <c r="A672" s="1" t="s">
        <v>38</v>
      </c>
      <c r="B672" s="1">
        <v>2003</v>
      </c>
      <c r="C672" s="1" t="s">
        <v>30</v>
      </c>
      <c r="D672" s="7">
        <v>114.3</v>
      </c>
      <c r="E672" s="2">
        <v>26256.57</v>
      </c>
      <c r="F672" s="3">
        <v>3209648.049923823</v>
      </c>
      <c r="G672" s="12">
        <f>IF(OR(A672="CP-Acier",A672="CP-Fonte acquis",A672="CP-Aluminium"),F672/SUMIF('Table d''actualisation'!A:A,'Dist+Alim'!B672,'Table d''actualisation'!C:C),F672/SUMIF('Table d''actualisation'!A:A,'Dist+Alim'!B672,'Table d''actualisation'!B:B))</f>
        <v>4575455.730742471</v>
      </c>
      <c r="H672" s="13">
        <f t="shared" si="44"/>
        <v>174.25946080323786</v>
      </c>
      <c r="I672" t="str">
        <f t="shared" si="45"/>
        <v>Plastique</v>
      </c>
      <c r="J672" s="14">
        <f t="shared" si="43"/>
        <v>-0.7584831442957658</v>
      </c>
    </row>
    <row r="673" spans="1:10" ht="12.75">
      <c r="A673" s="1" t="s">
        <v>38</v>
      </c>
      <c r="B673" s="1">
        <v>2003</v>
      </c>
      <c r="C673" s="1" t="s">
        <v>30</v>
      </c>
      <c r="D673" s="7">
        <v>114.3</v>
      </c>
      <c r="E673" s="2">
        <v>1880.77</v>
      </c>
      <c r="F673" s="3">
        <v>203166.54</v>
      </c>
      <c r="G673" s="12">
        <f>IF(OR(A673="CP-Acier",A673="CP-Fonte acquis",A673="CP-Aluminium"),F673/SUMIF('Table d''actualisation'!A:A,'Dist+Alim'!B673,'Table d''actualisation'!C:C),F673/SUMIF('Table d''actualisation'!A:A,'Dist+Alim'!B673,'Table d''actualisation'!B:B))</f>
        <v>289620.38680851064</v>
      </c>
      <c r="H673" s="13">
        <f t="shared" si="44"/>
        <v>153.99032673240782</v>
      </c>
      <c r="I673" t="str">
        <f t="shared" si="45"/>
        <v>Plastique</v>
      </c>
      <c r="J673" s="14">
        <f t="shared" si="43"/>
        <v>-1.2109070334357712</v>
      </c>
    </row>
    <row r="674" spans="1:10" ht="12.75">
      <c r="A674" s="1" t="s">
        <v>38</v>
      </c>
      <c r="B674" s="1">
        <v>2003</v>
      </c>
      <c r="C674" s="1" t="s">
        <v>30</v>
      </c>
      <c r="D674" s="7">
        <v>114.3</v>
      </c>
      <c r="E674" s="2">
        <v>4413.2</v>
      </c>
      <c r="F674" s="3">
        <v>787628.48</v>
      </c>
      <c r="G674" s="12">
        <f>IF(OR(A674="CP-Acier",A674="CP-Fonte acquis",A674="CP-Aluminium"),F674/SUMIF('Table d''actualisation'!A:A,'Dist+Alim'!B674,'Table d''actualisation'!C:C),F674/SUMIF('Table d''actualisation'!A:A,'Dist+Alim'!B674,'Table d''actualisation'!B:B))</f>
        <v>1122789.5353191488</v>
      </c>
      <c r="H674" s="13">
        <f t="shared" si="44"/>
        <v>254.41619127144676</v>
      </c>
      <c r="I674" t="str">
        <f t="shared" si="45"/>
        <v>Plastique</v>
      </c>
      <c r="J674" s="14">
        <f t="shared" si="43"/>
        <v>1.0306815833362903</v>
      </c>
    </row>
    <row r="675" spans="1:10" ht="12.75">
      <c r="A675" s="1" t="s">
        <v>38</v>
      </c>
      <c r="B675" s="1">
        <v>2003</v>
      </c>
      <c r="C675" s="1" t="s">
        <v>33</v>
      </c>
      <c r="D675" s="7">
        <v>114.3</v>
      </c>
      <c r="E675" s="2">
        <v>12072.2</v>
      </c>
      <c r="F675" s="3">
        <v>2375430.58</v>
      </c>
      <c r="G675" s="12">
        <f>IF(OR(A675="CP-Acier",A675="CP-Fonte acquis",A675="CP-Aluminium"),F675/SUMIF('Table d''actualisation'!A:A,'Dist+Alim'!B675,'Table d''actualisation'!C:C),F675/SUMIF('Table d''actualisation'!A:A,'Dist+Alim'!B675,'Table d''actualisation'!B:B))</f>
        <v>3386252.103404255</v>
      </c>
      <c r="H675" s="13">
        <f t="shared" si="44"/>
        <v>280.5000002819913</v>
      </c>
      <c r="I675" t="str">
        <f t="shared" si="45"/>
        <v>Plastique</v>
      </c>
      <c r="J675" s="14">
        <f t="shared" si="43"/>
        <v>1.6128938413882403</v>
      </c>
    </row>
    <row r="676" spans="1:10" ht="12.75">
      <c r="A676" s="1" t="s">
        <v>38</v>
      </c>
      <c r="B676" s="1">
        <v>2004</v>
      </c>
      <c r="C676" s="1" t="s">
        <v>30</v>
      </c>
      <c r="D676" s="7">
        <v>114.3</v>
      </c>
      <c r="E676" s="2">
        <v>27284.719999999998</v>
      </c>
      <c r="F676" s="3">
        <v>4286044.6899999995</v>
      </c>
      <c r="G676" s="12">
        <f>IF(OR(A676="CP-Acier",A676="CP-Fonte acquis",A676="CP-Aluminium"),F676/SUMIF('Table d''actualisation'!A:A,'Dist+Alim'!B676,'Table d''actualisation'!C:C),F676/SUMIF('Table d''actualisation'!A:A,'Dist+Alim'!B676,'Table d''actualisation'!B:B))</f>
        <v>5905706.822210796</v>
      </c>
      <c r="H676" s="13">
        <f t="shared" si="44"/>
        <v>216.4474043424597</v>
      </c>
      <c r="I676" t="str">
        <f t="shared" si="45"/>
        <v>Plastique</v>
      </c>
      <c r="J676" s="14">
        <f t="shared" si="43"/>
        <v>0.18318675754292152</v>
      </c>
    </row>
    <row r="677" spans="1:10" ht="12.75">
      <c r="A677" s="1" t="s">
        <v>38</v>
      </c>
      <c r="B677" s="1">
        <v>2004</v>
      </c>
      <c r="C677" s="1" t="s">
        <v>30</v>
      </c>
      <c r="D677" s="7">
        <v>114.3</v>
      </c>
      <c r="E677" s="2">
        <v>17630.36</v>
      </c>
      <c r="F677" s="3">
        <v>2957696.35</v>
      </c>
      <c r="G677" s="12">
        <f>IF(OR(A677="CP-Acier",A677="CP-Fonte acquis",A677="CP-Aluminium"),F677/SUMIF('Table d''actualisation'!A:A,'Dist+Alim'!B677,'Table d''actualisation'!C:C),F677/SUMIF('Table d''actualisation'!A:A,'Dist+Alim'!B677,'Table d''actualisation'!B:B))</f>
        <v>4075386.23033419</v>
      </c>
      <c r="H677" s="13">
        <f t="shared" si="44"/>
        <v>231.15728949007223</v>
      </c>
      <c r="I677" t="str">
        <f t="shared" si="45"/>
        <v>Plastique</v>
      </c>
      <c r="J677" s="14">
        <f t="shared" si="43"/>
        <v>0.5115235983783296</v>
      </c>
    </row>
    <row r="678" spans="1:10" ht="12.75">
      <c r="A678" s="1" t="s">
        <v>38</v>
      </c>
      <c r="B678" s="1">
        <v>2004</v>
      </c>
      <c r="C678" s="1" t="s">
        <v>30</v>
      </c>
      <c r="D678" s="7">
        <v>114.3</v>
      </c>
      <c r="E678" s="2">
        <v>3465.9</v>
      </c>
      <c r="F678" s="3">
        <v>307956.16</v>
      </c>
      <c r="G678" s="12">
        <f>IF(OR(A678="CP-Acier",A678="CP-Fonte acquis",A678="CP-Aluminium"),F678/SUMIF('Table d''actualisation'!A:A,'Dist+Alim'!B678,'Table d''actualisation'!C:C),F678/SUMIF('Table d''actualisation'!A:A,'Dist+Alim'!B678,'Table d''actualisation'!B:B))</f>
        <v>424330.3387146529</v>
      </c>
      <c r="H678" s="13">
        <f t="shared" si="44"/>
        <v>122.43005819979022</v>
      </c>
      <c r="I678" t="str">
        <f t="shared" si="45"/>
        <v>Plastique</v>
      </c>
      <c r="J678" s="14">
        <f t="shared" si="43"/>
        <v>-1.9153584116709477</v>
      </c>
    </row>
    <row r="679" spans="1:10" ht="12.75">
      <c r="A679" s="1" t="s">
        <v>38</v>
      </c>
      <c r="B679" s="1">
        <v>2004</v>
      </c>
      <c r="C679" s="1" t="s">
        <v>33</v>
      </c>
      <c r="D679" s="7">
        <v>114.3</v>
      </c>
      <c r="E679" s="2">
        <v>24034.21</v>
      </c>
      <c r="F679" s="3">
        <v>2975425.76</v>
      </c>
      <c r="G679" s="12">
        <f>IF(OR(A679="CP-Acier",A679="CP-Fonte acquis",A679="CP-Aluminium"),F679/SUMIF('Table d''actualisation'!A:A,'Dist+Alim'!B679,'Table d''actualisation'!C:C),F679/SUMIF('Table d''actualisation'!A:A,'Dist+Alim'!B679,'Table d''actualisation'!B:B))</f>
        <v>4099815.4430848327</v>
      </c>
      <c r="H679" s="13">
        <f t="shared" si="44"/>
        <v>170.58249233425326</v>
      </c>
      <c r="I679" t="str">
        <f t="shared" si="45"/>
        <v>Plastique</v>
      </c>
      <c r="J679" s="14">
        <f t="shared" si="43"/>
        <v>-0.8405561311915035</v>
      </c>
    </row>
    <row r="680" spans="1:10" ht="12.75">
      <c r="A680" s="1" t="s">
        <v>38</v>
      </c>
      <c r="B680" s="1">
        <v>2005</v>
      </c>
      <c r="C680" s="1" t="s">
        <v>30</v>
      </c>
      <c r="D680" s="7">
        <v>114.3</v>
      </c>
      <c r="E680" s="2">
        <v>21346.8</v>
      </c>
      <c r="F680" s="3">
        <v>3017341.99</v>
      </c>
      <c r="G680" s="12">
        <f>IF(OR(A680="CP-Acier",A680="CP-Fonte acquis",A680="CP-Aluminium"),F680/SUMIF('Table d''actualisation'!A:A,'Dist+Alim'!B680,'Table d''actualisation'!C:C),F680/SUMIF('Table d''actualisation'!A:A,'Dist+Alim'!B680,'Table d''actualisation'!B:B))</f>
        <v>3935025.076982969</v>
      </c>
      <c r="H680" s="13">
        <f t="shared" si="44"/>
        <v>184.33793716074396</v>
      </c>
      <c r="I680" t="str">
        <f t="shared" si="45"/>
        <v>Plastique</v>
      </c>
      <c r="J680" s="14">
        <f t="shared" si="43"/>
        <v>-0.5335231901934057</v>
      </c>
    </row>
    <row r="681" spans="1:10" ht="12.75">
      <c r="A681" s="1" t="s">
        <v>38</v>
      </c>
      <c r="B681" s="1">
        <v>2005</v>
      </c>
      <c r="C681" s="1" t="s">
        <v>30</v>
      </c>
      <c r="D681" s="7">
        <v>114.3</v>
      </c>
      <c r="E681" s="2">
        <v>34703.45</v>
      </c>
      <c r="F681" s="3">
        <v>4778577.373960911</v>
      </c>
      <c r="G681" s="12">
        <f>IF(OR(A681="CP-Acier",A681="CP-Fonte acquis",A681="CP-Aluminium"),F681/SUMIF('Table d''actualisation'!A:A,'Dist+Alim'!B681,'Table d''actualisation'!C:C),F681/SUMIF('Table d''actualisation'!A:A,'Dist+Alim'!B681,'Table d''actualisation'!B:B))</f>
        <v>6231915.991345617</v>
      </c>
      <c r="H681" s="13">
        <f t="shared" si="44"/>
        <v>179.57626666356276</v>
      </c>
      <c r="I681" t="str">
        <f t="shared" si="45"/>
        <v>Plastique</v>
      </c>
      <c r="J681" s="14">
        <f aca="true" t="shared" si="46" ref="J681:J713">(H681-AVERAGE($H$552:$H$713))/STDEV($H$552:$H$713)</f>
        <v>-0.6398076263025069</v>
      </c>
    </row>
    <row r="682" spans="1:10" ht="12.75">
      <c r="A682" s="1" t="s">
        <v>38</v>
      </c>
      <c r="B682" s="1">
        <v>2005</v>
      </c>
      <c r="C682" s="1" t="s">
        <v>30</v>
      </c>
      <c r="D682" s="7">
        <v>114.3</v>
      </c>
      <c r="E682" s="2">
        <v>10397.4</v>
      </c>
      <c r="F682" s="3">
        <v>2189544.3899999997</v>
      </c>
      <c r="G682" s="12">
        <f>IF(OR(A682="CP-Acier",A682="CP-Fonte acquis",A682="CP-Aluminium"),F682/SUMIF('Table d''actualisation'!A:A,'Dist+Alim'!B682,'Table d''actualisation'!C:C),F682/SUMIF('Table d''actualisation'!A:A,'Dist+Alim'!B682,'Table d''actualisation'!B:B))</f>
        <v>2855464.2166423355</v>
      </c>
      <c r="H682" s="13">
        <f t="shared" si="44"/>
        <v>274.632525116119</v>
      </c>
      <c r="I682" t="str">
        <f t="shared" si="45"/>
        <v>Plastique</v>
      </c>
      <c r="J682" s="14">
        <f t="shared" si="46"/>
        <v>1.4819269276217248</v>
      </c>
    </row>
    <row r="683" spans="1:10" ht="12.75">
      <c r="A683" s="1" t="s">
        <v>38</v>
      </c>
      <c r="B683" s="1">
        <v>2005</v>
      </c>
      <c r="C683" s="1" t="s">
        <v>33</v>
      </c>
      <c r="D683" s="7">
        <v>114.3</v>
      </c>
      <c r="E683" s="2">
        <v>18897.7</v>
      </c>
      <c r="F683" s="3">
        <v>2851182.57</v>
      </c>
      <c r="G683" s="12">
        <f>IF(OR(A683="CP-Acier",A683="CP-Fonte acquis",A683="CP-Aluminium"),F683/SUMIF('Table d''actualisation'!A:A,'Dist+Alim'!B683,'Table d''actualisation'!C:C),F683/SUMIF('Table d''actualisation'!A:A,'Dist+Alim'!B683,'Table d''actualisation'!B:B))</f>
        <v>3718330.553576642</v>
      </c>
      <c r="H683" s="13">
        <f t="shared" si="44"/>
        <v>196.7610107884368</v>
      </c>
      <c r="I683" t="str">
        <f t="shared" si="45"/>
        <v>Plastique</v>
      </c>
      <c r="J683" s="14">
        <f t="shared" si="46"/>
        <v>-0.25622987978000866</v>
      </c>
    </row>
    <row r="684" spans="1:10" ht="12.75">
      <c r="A684" s="1" t="s">
        <v>38</v>
      </c>
      <c r="B684" s="1">
        <v>2005</v>
      </c>
      <c r="C684" s="1" t="s">
        <v>36</v>
      </c>
      <c r="D684" s="7">
        <v>114.3</v>
      </c>
      <c r="E684" s="2">
        <v>9640.5</v>
      </c>
      <c r="F684" s="3">
        <v>1528629.9600000002</v>
      </c>
      <c r="G684" s="12">
        <f>IF(OR(A684="CP-Acier",A684="CP-Fonte acquis",A684="CP-Aluminium"),F684/SUMIF('Table d''actualisation'!A:A,'Dist+Alim'!B684,'Table d''actualisation'!C:C),F684/SUMIF('Table d''actualisation'!A:A,'Dist+Alim'!B684,'Table d''actualisation'!B:B))</f>
        <v>1993541.7483211681</v>
      </c>
      <c r="H684" s="13">
        <f t="shared" si="44"/>
        <v>206.7882110182219</v>
      </c>
      <c r="I684" t="str">
        <f t="shared" si="45"/>
        <v>Plastique</v>
      </c>
      <c r="J684" s="14">
        <f t="shared" si="46"/>
        <v>-0.03241445139061283</v>
      </c>
    </row>
    <row r="685" spans="1:10" ht="12.75">
      <c r="A685" s="1" t="s">
        <v>38</v>
      </c>
      <c r="B685" s="1">
        <v>2006</v>
      </c>
      <c r="C685" s="1" t="s">
        <v>30</v>
      </c>
      <c r="D685" s="7">
        <v>114.3</v>
      </c>
      <c r="E685" s="2">
        <v>20352.6</v>
      </c>
      <c r="F685" s="3">
        <v>3209381.47</v>
      </c>
      <c r="G685" s="12">
        <f>IF(OR(A685="CP-Acier",A685="CP-Fonte acquis",A685="CP-Aluminium"),F685/SUMIF('Table d''actualisation'!A:A,'Dist+Alim'!B685,'Table d''actualisation'!C:C),F685/SUMIF('Table d''actualisation'!A:A,'Dist+Alim'!B685,'Table d''actualisation'!B:B))</f>
        <v>3972814.0136720557</v>
      </c>
      <c r="H685" s="13">
        <f t="shared" si="44"/>
        <v>195.19933638316755</v>
      </c>
      <c r="I685" t="str">
        <f t="shared" si="45"/>
        <v>Plastique</v>
      </c>
      <c r="J685" s="14">
        <f t="shared" si="46"/>
        <v>-0.291087748178991</v>
      </c>
    </row>
    <row r="686" spans="1:10" ht="12.75">
      <c r="A686" s="1" t="s">
        <v>38</v>
      </c>
      <c r="B686" s="1">
        <v>2006</v>
      </c>
      <c r="C686" s="1" t="s">
        <v>30</v>
      </c>
      <c r="D686" s="7">
        <v>114.3</v>
      </c>
      <c r="E686" s="2">
        <v>15058.6</v>
      </c>
      <c r="F686" s="3">
        <v>2212731.27</v>
      </c>
      <c r="G686" s="12">
        <f>IF(OR(A686="CP-Acier",A686="CP-Fonte acquis",A686="CP-Aluminium"),F686/SUMIF('Table d''actualisation'!A:A,'Dist+Alim'!B686,'Table d''actualisation'!C:C),F686/SUMIF('Table d''actualisation'!A:A,'Dist+Alim'!B686,'Table d''actualisation'!B:B))</f>
        <v>2739085.359630485</v>
      </c>
      <c r="H686" s="13">
        <f t="shared" si="44"/>
        <v>181.89508716816204</v>
      </c>
      <c r="I686" t="str">
        <f t="shared" si="45"/>
        <v>Plastique</v>
      </c>
      <c r="J686" s="14">
        <f t="shared" si="46"/>
        <v>-0.5880496287855744</v>
      </c>
    </row>
    <row r="687" spans="1:10" ht="12.75">
      <c r="A687" s="1" t="s">
        <v>38</v>
      </c>
      <c r="B687" s="1">
        <v>2006</v>
      </c>
      <c r="C687" s="1" t="s">
        <v>30</v>
      </c>
      <c r="D687" s="7">
        <v>114.3</v>
      </c>
      <c r="E687" s="2">
        <v>2603.4</v>
      </c>
      <c r="F687" s="3">
        <v>616565.71</v>
      </c>
      <c r="G687" s="12">
        <f>IF(OR(A687="CP-Acier",A687="CP-Fonte acquis",A687="CP-Aluminium"),F687/SUMIF('Table d''actualisation'!A:A,'Dist+Alim'!B687,'Table d''actualisation'!C:C),F687/SUMIF('Table d''actualisation'!A:A,'Dist+Alim'!B687,'Table d''actualisation'!B:B))</f>
        <v>763231.4562586604</v>
      </c>
      <c r="H687" s="13">
        <f t="shared" si="44"/>
        <v>293.1671876233619</v>
      </c>
      <c r="I687" t="str">
        <f t="shared" si="45"/>
        <v>Plastique</v>
      </c>
      <c r="J687" s="14">
        <f t="shared" si="46"/>
        <v>1.8956359724245886</v>
      </c>
    </row>
    <row r="688" spans="1:10" ht="12.75">
      <c r="A688" s="1" t="s">
        <v>38</v>
      </c>
      <c r="B688" s="1">
        <v>2006</v>
      </c>
      <c r="C688" s="1" t="s">
        <v>31</v>
      </c>
      <c r="D688" s="7">
        <v>114.3</v>
      </c>
      <c r="E688" s="2">
        <v>2091</v>
      </c>
      <c r="F688" s="3">
        <v>298960.35</v>
      </c>
      <c r="G688" s="12">
        <f>IF(OR(A688="CP-Acier",A688="CP-Fonte acquis",A688="CP-Aluminium"),F688/SUMIF('Table d''actualisation'!A:A,'Dist+Alim'!B688,'Table d''actualisation'!C:C),F688/SUMIF('Table d''actualisation'!A:A,'Dist+Alim'!B688,'Table d''actualisation'!B:B))</f>
        <v>370075.62956120085</v>
      </c>
      <c r="H688" s="13">
        <f t="shared" si="44"/>
        <v>176.98499739894828</v>
      </c>
      <c r="I688" t="str">
        <f t="shared" si="45"/>
        <v>Plastique</v>
      </c>
      <c r="J688" s="14">
        <f t="shared" si="46"/>
        <v>-0.6976469061853617</v>
      </c>
    </row>
    <row r="689" spans="1:10" ht="12.75">
      <c r="A689" s="1" t="s">
        <v>38</v>
      </c>
      <c r="B689" s="1">
        <v>2006</v>
      </c>
      <c r="C689" s="1" t="s">
        <v>33</v>
      </c>
      <c r="D689" s="7">
        <v>114.3</v>
      </c>
      <c r="E689" s="2">
        <v>4648.2</v>
      </c>
      <c r="F689" s="3">
        <v>709935.8087146304</v>
      </c>
      <c r="G689" s="12">
        <f>IF(OR(A689="CP-Acier",A689="CP-Fonte acquis",A689="CP-Aluminium"),F689/SUMIF('Table d''actualisation'!A:A,'Dist+Alim'!B689,'Table d''actualisation'!C:C),F689/SUMIF('Table d''actualisation'!A:A,'Dist+Alim'!B689,'Table d''actualisation'!B:B))</f>
        <v>878811.99415945</v>
      </c>
      <c r="H689" s="13">
        <f t="shared" si="44"/>
        <v>189.0650131576632</v>
      </c>
      <c r="I689" t="str">
        <f t="shared" si="45"/>
        <v>Plastique</v>
      </c>
      <c r="J689" s="14">
        <f t="shared" si="46"/>
        <v>-0.4280109320321476</v>
      </c>
    </row>
    <row r="690" spans="1:10" ht="12.75">
      <c r="A690" s="1" t="s">
        <v>38</v>
      </c>
      <c r="B690" s="1">
        <v>2006</v>
      </c>
      <c r="C690" s="1" t="s">
        <v>36</v>
      </c>
      <c r="D690" s="7">
        <v>114.3</v>
      </c>
      <c r="E690" s="2">
        <v>14911.7</v>
      </c>
      <c r="F690" s="3">
        <v>2867899.37</v>
      </c>
      <c r="G690" s="12">
        <f>IF(OR(A690="CP-Acier",A690="CP-Fonte acquis",A690="CP-Aluminium"),F690/SUMIF('Table d''actualisation'!A:A,'Dist+Alim'!B690,'Table d''actualisation'!C:C),F690/SUMIF('Table d''actualisation'!A:A,'Dist+Alim'!B690,'Table d''actualisation'!B:B))</f>
        <v>3550101.7605542727</v>
      </c>
      <c r="H690" s="13">
        <f t="shared" si="44"/>
        <v>238.07491838987323</v>
      </c>
      <c r="I690" t="str">
        <f t="shared" si="45"/>
        <v>Plastique</v>
      </c>
      <c r="J690" s="14">
        <f t="shared" si="46"/>
        <v>0.6659308147664891</v>
      </c>
    </row>
    <row r="691" spans="1:10" ht="12.75">
      <c r="A691" s="1" t="s">
        <v>38</v>
      </c>
      <c r="B691" s="1">
        <v>2007</v>
      </c>
      <c r="C691" s="1" t="s">
        <v>30</v>
      </c>
      <c r="D691" s="7">
        <v>114.3</v>
      </c>
      <c r="E691" s="2">
        <v>15599.4</v>
      </c>
      <c r="F691" s="3">
        <v>2691793.539215735</v>
      </c>
      <c r="G691" s="12">
        <f>IF(OR(A691="CP-Acier",A691="CP-Fonte acquis",A691="CP-Aluminium"),F691/SUMIF('Table d''actualisation'!A:A,'Dist+Alim'!B691,'Table d''actualisation'!C:C),F691/SUMIF('Table d''actualisation'!A:A,'Dist+Alim'!B691,'Table d''actualisation'!B:B))</f>
        <v>3136524.6456948565</v>
      </c>
      <c r="H691" s="13">
        <f t="shared" si="44"/>
        <v>201.06700550629233</v>
      </c>
      <c r="I691" t="str">
        <f t="shared" si="45"/>
        <v>Plastique</v>
      </c>
      <c r="J691" s="14">
        <f t="shared" si="46"/>
        <v>-0.16011650512567938</v>
      </c>
    </row>
    <row r="692" spans="1:10" ht="12.75">
      <c r="A692" s="1" t="s">
        <v>38</v>
      </c>
      <c r="B692" s="1">
        <v>2007</v>
      </c>
      <c r="C692" s="1" t="s">
        <v>33</v>
      </c>
      <c r="D692" s="7">
        <v>114.3</v>
      </c>
      <c r="E692" s="2">
        <v>4520.4</v>
      </c>
      <c r="F692" s="3">
        <v>994105.93</v>
      </c>
      <c r="G692" s="12">
        <f>IF(OR(A692="CP-Acier",A692="CP-Fonte acquis",A692="CP-Aluminium"),F692/SUMIF('Table d''actualisation'!A:A,'Dist+Alim'!B692,'Table d''actualisation'!C:C),F692/SUMIF('Table d''actualisation'!A:A,'Dist+Alim'!B692,'Table d''actualisation'!B:B))</f>
        <v>1158349.5184347825</v>
      </c>
      <c r="H692" s="13">
        <f t="shared" si="44"/>
        <v>256.2493404200475</v>
      </c>
      <c r="I692" t="str">
        <f t="shared" si="45"/>
        <v>Plastique</v>
      </c>
      <c r="J692" s="14">
        <f t="shared" si="46"/>
        <v>1.0715989932407017</v>
      </c>
    </row>
    <row r="693" spans="1:10" ht="12.75">
      <c r="A693" s="1" t="s">
        <v>38</v>
      </c>
      <c r="B693" s="1">
        <v>2007</v>
      </c>
      <c r="C693" s="1" t="s">
        <v>36</v>
      </c>
      <c r="D693" s="7">
        <v>114.3</v>
      </c>
      <c r="E693" s="2">
        <v>5782.3</v>
      </c>
      <c r="F693" s="3">
        <v>1227052.0573339772</v>
      </c>
      <c r="G693" s="12">
        <f>IF(OR(A693="CP-Acier",A693="CP-Fonte acquis",A693="CP-Aluminium"),F693/SUMIF('Table d''actualisation'!A:A,'Dist+Alim'!B693,'Table d''actualisation'!C:C),F693/SUMIF('Table d''actualisation'!A:A,'Dist+Alim'!B693,'Table d''actualisation'!B:B))</f>
        <v>1429782.3972413298</v>
      </c>
      <c r="H693" s="13">
        <f t="shared" si="44"/>
        <v>247.26880259435342</v>
      </c>
      <c r="I693" t="str">
        <f t="shared" si="45"/>
        <v>Plastique</v>
      </c>
      <c r="J693" s="14">
        <f t="shared" si="46"/>
        <v>0.8711459380943232</v>
      </c>
    </row>
    <row r="694" spans="1:10" ht="12.75">
      <c r="A694" s="1" t="s">
        <v>38</v>
      </c>
      <c r="B694" s="1">
        <v>2007</v>
      </c>
      <c r="C694" s="1" t="s">
        <v>34</v>
      </c>
      <c r="D694" s="7">
        <v>114.3</v>
      </c>
      <c r="E694" s="2">
        <v>1682.5</v>
      </c>
      <c r="F694" s="3">
        <v>427174.8688320911</v>
      </c>
      <c r="G694" s="12">
        <f>IF(OR(A694="CP-Acier",A694="CP-Fonte acquis",A694="CP-Aluminium"),F694/SUMIF('Table d''actualisation'!A:A,'Dist+Alim'!B694,'Table d''actualisation'!C:C),F694/SUMIF('Table d''actualisation'!A:A,'Dist+Alim'!B694,'Table d''actualisation'!B:B))</f>
        <v>497751.5862913061</v>
      </c>
      <c r="H694" s="13">
        <f t="shared" si="44"/>
        <v>295.84046733510024</v>
      </c>
      <c r="I694" t="str">
        <f t="shared" si="45"/>
        <v>Plastique</v>
      </c>
      <c r="J694" s="14">
        <f t="shared" si="46"/>
        <v>1.9553057935288018</v>
      </c>
    </row>
    <row r="695" spans="1:10" ht="12.75">
      <c r="A695" s="1" t="s">
        <v>38</v>
      </c>
      <c r="B695" s="1">
        <v>2008</v>
      </c>
      <c r="C695" s="1" t="s">
        <v>30</v>
      </c>
      <c r="D695" s="7">
        <v>114.3</v>
      </c>
      <c r="E695" s="2">
        <v>17833.399999999998</v>
      </c>
      <c r="F695" s="3">
        <v>3264329.3920902377</v>
      </c>
      <c r="G695" s="12">
        <f>IF(OR(A695="CP-Acier",A695="CP-Fonte acquis",A695="CP-Aluminium"),F695/SUMIF('Table d''actualisation'!A:A,'Dist+Alim'!B695,'Table d''actualisation'!C:C),F695/SUMIF('Table d''actualisation'!A:A,'Dist+Alim'!B695,'Table d''actualisation'!B:B))</f>
        <v>3645167.821167432</v>
      </c>
      <c r="H695" s="13">
        <f t="shared" si="44"/>
        <v>204.40116978071666</v>
      </c>
      <c r="I695" t="str">
        <f t="shared" si="45"/>
        <v>Plastique</v>
      </c>
      <c r="J695" s="14">
        <f t="shared" si="46"/>
        <v>-0.08569519226665671</v>
      </c>
    </row>
    <row r="696" spans="1:10" ht="12.75">
      <c r="A696" s="1" t="s">
        <v>38</v>
      </c>
      <c r="B696" s="1">
        <v>2008</v>
      </c>
      <c r="C696" s="1" t="s">
        <v>30</v>
      </c>
      <c r="D696" s="7">
        <v>114.3</v>
      </c>
      <c r="E696" s="2">
        <v>12840.6</v>
      </c>
      <c r="F696" s="3">
        <v>2259039.7237490527</v>
      </c>
      <c r="G696" s="12">
        <f>IF(OR(A696="CP-Acier",A696="CP-Fonte acquis",A696="CP-Aluminium"),F696/SUMIF('Table d''actualisation'!A:A,'Dist+Alim'!B696,'Table d''actualisation'!C:C),F696/SUMIF('Table d''actualisation'!A:A,'Dist+Alim'!B696,'Table d''actualisation'!B:B))</f>
        <v>2522594.358186442</v>
      </c>
      <c r="H696" s="13">
        <f t="shared" si="44"/>
        <v>196.45455494185956</v>
      </c>
      <c r="I696" t="str">
        <f t="shared" si="45"/>
        <v>Plastique</v>
      </c>
      <c r="J696" s="14">
        <f t="shared" si="46"/>
        <v>-0.2630702285326328</v>
      </c>
    </row>
    <row r="697" spans="1:10" ht="12.75">
      <c r="A697" s="1" t="s">
        <v>38</v>
      </c>
      <c r="B697" s="1">
        <v>2008</v>
      </c>
      <c r="C697" s="1" t="s">
        <v>30</v>
      </c>
      <c r="D697" s="7">
        <v>114.3</v>
      </c>
      <c r="E697" s="2">
        <v>4104.7</v>
      </c>
      <c r="F697" s="3">
        <v>1047699.0312028019</v>
      </c>
      <c r="G697" s="12">
        <f>IF(OR(A697="CP-Acier",A697="CP-Fonte acquis",A697="CP-Aluminium"),F697/SUMIF('Table d''actualisation'!A:A,'Dist+Alim'!B697,'Table d''actualisation'!C:C),F697/SUMIF('Table d''actualisation'!A:A,'Dist+Alim'!B697,'Table d''actualisation'!B:B))</f>
        <v>1169930.5848431287</v>
      </c>
      <c r="H697" s="13">
        <f t="shared" si="44"/>
        <v>285.0221903776473</v>
      </c>
      <c r="I697" t="str">
        <f t="shared" si="45"/>
        <v>Plastique</v>
      </c>
      <c r="J697" s="14">
        <f t="shared" si="46"/>
        <v>1.7138328762457529</v>
      </c>
    </row>
    <row r="698" spans="1:10" ht="12.75">
      <c r="A698" s="1" t="s">
        <v>38</v>
      </c>
      <c r="B698" s="1">
        <v>2008</v>
      </c>
      <c r="C698" s="1" t="s">
        <v>31</v>
      </c>
      <c r="D698" s="7">
        <v>114.3</v>
      </c>
      <c r="E698" s="2">
        <v>3091.7</v>
      </c>
      <c r="F698" s="3">
        <v>535612.6338720856</v>
      </c>
      <c r="G698" s="12">
        <f>IF(OR(A698="CP-Acier",A698="CP-Fonte acquis",A698="CP-Aluminium"),F698/SUMIF('Table d''actualisation'!A:A,'Dist+Alim'!B698,'Table d''actualisation'!C:C),F698/SUMIF('Table d''actualisation'!A:A,'Dist+Alim'!B698,'Table d''actualisation'!B:B))</f>
        <v>598100.7744904956</v>
      </c>
      <c r="H698" s="13">
        <f t="shared" si="44"/>
        <v>193.4536903614502</v>
      </c>
      <c r="I698" t="str">
        <f t="shared" si="45"/>
        <v>Plastique</v>
      </c>
      <c r="J698" s="14">
        <f t="shared" si="46"/>
        <v>-0.330052015692704</v>
      </c>
    </row>
    <row r="699" spans="1:10" ht="12.75">
      <c r="A699" s="1" t="s">
        <v>38</v>
      </c>
      <c r="B699" s="1">
        <v>2008</v>
      </c>
      <c r="C699" s="1" t="s">
        <v>33</v>
      </c>
      <c r="D699" s="7">
        <v>114.3</v>
      </c>
      <c r="E699" s="2">
        <v>3248.6</v>
      </c>
      <c r="F699" s="3">
        <v>584736.8607947069</v>
      </c>
      <c r="G699" s="12">
        <f>IF(OR(A699="CP-Acier",A699="CP-Fonte acquis",A699="CP-Aluminium"),F699/SUMIF('Table d''actualisation'!A:A,'Dist+Alim'!B699,'Table d''actualisation'!C:C),F699/SUMIF('Table d''actualisation'!A:A,'Dist+Alim'!B699,'Table d''actualisation'!B:B))</f>
        <v>652956.161220756</v>
      </c>
      <c r="H699" s="13">
        <f t="shared" si="44"/>
        <v>200.99617103390878</v>
      </c>
      <c r="I699" t="str">
        <f t="shared" si="45"/>
        <v>Plastique</v>
      </c>
      <c r="J699" s="14">
        <f t="shared" si="46"/>
        <v>-0.1616975893184702</v>
      </c>
    </row>
    <row r="700" spans="1:10" ht="12.75">
      <c r="A700" s="1" t="s">
        <v>38</v>
      </c>
      <c r="B700" s="1">
        <v>2008</v>
      </c>
      <c r="C700" s="1" t="s">
        <v>36</v>
      </c>
      <c r="D700" s="7">
        <v>114.3</v>
      </c>
      <c r="E700" s="2">
        <v>10810.3</v>
      </c>
      <c r="F700" s="3">
        <v>1794424.9867078667</v>
      </c>
      <c r="G700" s="12">
        <f>IF(OR(A700="CP-Acier",A700="CP-Fonte acquis",A700="CP-Aluminium"),F700/SUMIF('Table d''actualisation'!A:A,'Dist+Alim'!B700,'Table d''actualisation'!C:C),F700/SUMIF('Table d''actualisation'!A:A,'Dist+Alim'!B700,'Table d''actualisation'!B:B))</f>
        <v>2003774.568490451</v>
      </c>
      <c r="H700" s="13">
        <f t="shared" si="44"/>
        <v>185.35790574641325</v>
      </c>
      <c r="I700" t="str">
        <f t="shared" si="45"/>
        <v>Plastique</v>
      </c>
      <c r="J700" s="14">
        <f t="shared" si="46"/>
        <v>-0.5107566451246042</v>
      </c>
    </row>
    <row r="701" spans="1:10" ht="12.75">
      <c r="A701" s="1" t="s">
        <v>38</v>
      </c>
      <c r="B701" s="1">
        <v>2009</v>
      </c>
      <c r="C701" s="1" t="s">
        <v>27</v>
      </c>
      <c r="D701" s="7">
        <v>114.3</v>
      </c>
      <c r="E701" s="2">
        <v>176.5</v>
      </c>
      <c r="F701" s="3">
        <v>38457.28541190546</v>
      </c>
      <c r="G701" s="12">
        <f>IF(OR(A701="CP-Acier",A701="CP-Fonte acquis",A701="CP-Aluminium"),F701/SUMIF('Table d''actualisation'!A:A,'Dist+Alim'!B701,'Table d''actualisation'!C:C),F701/SUMIF('Table d''actualisation'!A:A,'Dist+Alim'!B701,'Table d''actualisation'!B:B))</f>
        <v>40103.31708323215</v>
      </c>
      <c r="H701" s="13">
        <f t="shared" si="44"/>
        <v>227.2142610947997</v>
      </c>
      <c r="I701" t="str">
        <f t="shared" si="45"/>
        <v>Plastique</v>
      </c>
      <c r="J701" s="14">
        <f t="shared" si="46"/>
        <v>0.4235119331860819</v>
      </c>
    </row>
    <row r="702" spans="1:10" ht="12.75">
      <c r="A702" s="1" t="s">
        <v>38</v>
      </c>
      <c r="B702" s="1">
        <v>2009</v>
      </c>
      <c r="C702" s="1" t="s">
        <v>34</v>
      </c>
      <c r="D702" s="7">
        <v>114.3</v>
      </c>
      <c r="E702" s="2">
        <v>942.9</v>
      </c>
      <c r="F702" s="3">
        <v>224907.74903672113</v>
      </c>
      <c r="G702" s="12">
        <f>IF(OR(A702="CP-Acier",A702="CP-Fonte acquis",A702="CP-Aluminium"),F702/SUMIF('Table d''actualisation'!A:A,'Dist+Alim'!B702,'Table d''actualisation'!C:C),F702/SUMIF('Table d''actualisation'!A:A,'Dist+Alim'!B702,'Table d''actualisation'!B:B))</f>
        <v>234534.15074646403</v>
      </c>
      <c r="H702" s="13">
        <f t="shared" si="44"/>
        <v>248.7370354719101</v>
      </c>
      <c r="I702" t="str">
        <f t="shared" si="45"/>
        <v>Plastique</v>
      </c>
      <c r="J702" s="14">
        <f t="shared" si="46"/>
        <v>0.9039181140691904</v>
      </c>
    </row>
    <row r="703" spans="1:10" ht="12.75">
      <c r="A703" s="1" t="s">
        <v>38</v>
      </c>
      <c r="B703" s="1">
        <v>2009</v>
      </c>
      <c r="C703" s="1" t="s">
        <v>31</v>
      </c>
      <c r="D703" s="7">
        <v>114.3</v>
      </c>
      <c r="E703" s="2">
        <v>4021.8</v>
      </c>
      <c r="F703" s="3">
        <v>711855.5119017358</v>
      </c>
      <c r="G703" s="12">
        <f>IF(OR(A703="CP-Acier",A703="CP-Fonte acquis",A703="CP-Aluminium"),F703/SUMIF('Table d''actualisation'!A:A,'Dist+Alim'!B703,'Table d''actualisation'!C:C),F703/SUMIF('Table d''actualisation'!A:A,'Dist+Alim'!B703,'Table d''actualisation'!B:B))</f>
        <v>742324.035757452</v>
      </c>
      <c r="H703" s="13">
        <f t="shared" si="44"/>
        <v>184.5750747818022</v>
      </c>
      <c r="I703" t="str">
        <f t="shared" si="45"/>
        <v>Plastique</v>
      </c>
      <c r="J703" s="14">
        <f t="shared" si="46"/>
        <v>-0.5282300817455726</v>
      </c>
    </row>
    <row r="704" spans="1:10" ht="12.75">
      <c r="A704" s="1" t="s">
        <v>38</v>
      </c>
      <c r="B704" s="1">
        <v>2009</v>
      </c>
      <c r="C704" s="1" t="s">
        <v>33</v>
      </c>
      <c r="D704" s="7">
        <v>114.3</v>
      </c>
      <c r="E704" s="2">
        <v>4472.1</v>
      </c>
      <c r="F704" s="3">
        <v>723341.8611093299</v>
      </c>
      <c r="G704" s="12">
        <f>IF(OR(A704="CP-Acier",A704="CP-Fonte acquis",A704="CP-Aluminium"),F704/SUMIF('Table d''actualisation'!A:A,'Dist+Alim'!B704,'Table d''actualisation'!C:C),F704/SUMIF('Table d''actualisation'!A:A,'Dist+Alim'!B704,'Table d''actualisation'!B:B))</f>
        <v>754302.0185887174</v>
      </c>
      <c r="H704" s="13">
        <f t="shared" si="44"/>
        <v>168.66841497030867</v>
      </c>
      <c r="I704" t="str">
        <f t="shared" si="45"/>
        <v>Plastique</v>
      </c>
      <c r="J704" s="14">
        <f t="shared" si="46"/>
        <v>-0.8832799260060491</v>
      </c>
    </row>
    <row r="705" spans="1:10" ht="12.75">
      <c r="A705" s="1" t="s">
        <v>38</v>
      </c>
      <c r="B705" s="1">
        <v>2009</v>
      </c>
      <c r="C705" s="1" t="s">
        <v>36</v>
      </c>
      <c r="D705" s="7">
        <v>114.3</v>
      </c>
      <c r="E705" s="2">
        <v>4907.600000000001</v>
      </c>
      <c r="F705" s="3">
        <v>1250318.0026396494</v>
      </c>
      <c r="G705" s="12">
        <f>IF(OR(A705="CP-Acier",A705="CP-Fonte acquis",A705="CP-Aluminium"),F705/SUMIF('Table d''actualisation'!A:A,'Dist+Alim'!B705,'Table d''actualisation'!C:C),F705/SUMIF('Table d''actualisation'!A:A,'Dist+Alim'!B705,'Table d''actualisation'!B:B))</f>
        <v>1303833.5591728638</v>
      </c>
      <c r="H705" s="13">
        <f t="shared" si="44"/>
        <v>265.67641192698335</v>
      </c>
      <c r="I705" t="str">
        <f t="shared" si="45"/>
        <v>Plastique</v>
      </c>
      <c r="J705" s="14">
        <f t="shared" si="46"/>
        <v>1.2820190506277023</v>
      </c>
    </row>
    <row r="706" spans="1:10" ht="12.75">
      <c r="A706" s="1" t="s">
        <v>38</v>
      </c>
      <c r="B706" s="1">
        <v>2009</v>
      </c>
      <c r="C706" s="1" t="s">
        <v>30</v>
      </c>
      <c r="D706" s="7">
        <v>114.3</v>
      </c>
      <c r="E706" s="2">
        <v>9849.500000000002</v>
      </c>
      <c r="F706" s="3">
        <v>2012090.2371835064</v>
      </c>
      <c r="G706" s="12">
        <f>IF(OR(A706="CP-Acier",A706="CP-Fonte acquis",A706="CP-Aluminium"),F706/SUMIF('Table d''actualisation'!A:A,'Dist+Alim'!B706,'Table d''actualisation'!C:C),F706/SUMIF('Table d''actualisation'!A:A,'Dist+Alim'!B706,'Table d''actualisation'!B:B))</f>
        <v>2098210.830992917</v>
      </c>
      <c r="H706" s="13">
        <f t="shared" si="44"/>
        <v>213.02714158007174</v>
      </c>
      <c r="I706" t="str">
        <f t="shared" si="45"/>
        <v>Plastique</v>
      </c>
      <c r="J706" s="14">
        <f t="shared" si="46"/>
        <v>0.1068436549992751</v>
      </c>
    </row>
    <row r="707" spans="1:10" ht="12.75">
      <c r="A707" s="1" t="s">
        <v>38</v>
      </c>
      <c r="B707" s="1">
        <v>2009</v>
      </c>
      <c r="C707" s="1" t="s">
        <v>30</v>
      </c>
      <c r="D707" s="7">
        <v>114.3</v>
      </c>
      <c r="E707" s="2">
        <v>15531.599999999999</v>
      </c>
      <c r="F707" s="3">
        <v>2754458.937522041</v>
      </c>
      <c r="G707" s="12">
        <f>IF(OR(A707="CP-Acier",A707="CP-Fonte acquis",A707="CP-Aluminium"),F707/SUMIF('Table d''actualisation'!A:A,'Dist+Alim'!B707,'Table d''actualisation'!C:C),F707/SUMIF('Table d''actualisation'!A:A,'Dist+Alim'!B707,'Table d''actualisation'!B:B))</f>
        <v>2872354.067143607</v>
      </c>
      <c r="H707" s="13">
        <f t="shared" si="44"/>
        <v>184.9361345349872</v>
      </c>
      <c r="I707" t="str">
        <f t="shared" si="45"/>
        <v>Plastique</v>
      </c>
      <c r="J707" s="14">
        <f t="shared" si="46"/>
        <v>-0.5201709284942764</v>
      </c>
    </row>
    <row r="708" spans="1:10" ht="12.75">
      <c r="A708" s="1" t="s">
        <v>38</v>
      </c>
      <c r="B708" s="1">
        <v>2010</v>
      </c>
      <c r="C708" s="1" t="s">
        <v>30</v>
      </c>
      <c r="D708" s="9">
        <v>114.3</v>
      </c>
      <c r="E708" s="2">
        <v>9159.800000000001</v>
      </c>
      <c r="F708" s="3">
        <v>1864172.1305622316</v>
      </c>
      <c r="G708" s="12">
        <f>IF(OR(A708="CP-Acier",A708="CP-Fonte acquis",A708="CP-Aluminium"),F708/SUMIF('Table d''actualisation'!A:A,'Dist+Alim'!B708,'Table d''actualisation'!C:C),F708/SUMIF('Table d''actualisation'!A:A,'Dist+Alim'!B708,'Table d''actualisation'!B:B))</f>
        <v>1990430.8007596736</v>
      </c>
      <c r="H708" s="13">
        <f t="shared" si="44"/>
        <v>217.300683503971</v>
      </c>
      <c r="I708" t="str">
        <f t="shared" si="45"/>
        <v>Plastique</v>
      </c>
      <c r="J708" s="14">
        <f t="shared" si="46"/>
        <v>0.20223265636741208</v>
      </c>
    </row>
    <row r="709" spans="1:10" ht="12.75">
      <c r="A709" s="1" t="s">
        <v>38</v>
      </c>
      <c r="B709" s="1">
        <v>2010</v>
      </c>
      <c r="C709" s="1" t="s">
        <v>30</v>
      </c>
      <c r="D709" s="9">
        <v>114.3</v>
      </c>
      <c r="E709" s="2">
        <v>10162.300000000001</v>
      </c>
      <c r="F709" s="3">
        <v>1932524.6874222343</v>
      </c>
      <c r="G709" s="12">
        <f>IF(OR(A709="CP-Acier",A709="CP-Fonte acquis",A709="CP-Aluminium"),F709/SUMIF('Table d''actualisation'!A:A,'Dist+Alim'!B709,'Table d''actualisation'!C:C),F709/SUMIF('Table d''actualisation'!A:A,'Dist+Alim'!B709,'Table d''actualisation'!B:B))</f>
        <v>2063412.8136619872</v>
      </c>
      <c r="H709" s="13">
        <f aca="true" t="shared" si="47" ref="H709:H772">G709/E709</f>
        <v>203.04584726508634</v>
      </c>
      <c r="I709" t="str">
        <f aca="true" t="shared" si="48" ref="I709:I772">IF(OR(A709="CP-Acier",A709="CP-Fonte acquis",A709="CP-Aluminium"),"Acier","Plastique")</f>
        <v>Plastique</v>
      </c>
      <c r="J709" s="14">
        <f t="shared" si="46"/>
        <v>-0.11594711528506198</v>
      </c>
    </row>
    <row r="710" spans="1:10" ht="12.75">
      <c r="A710" s="1" t="s">
        <v>38</v>
      </c>
      <c r="B710" s="1">
        <v>2010</v>
      </c>
      <c r="C710" s="1" t="s">
        <v>33</v>
      </c>
      <c r="D710" s="9">
        <v>114.3</v>
      </c>
      <c r="E710" s="2">
        <v>1657.6</v>
      </c>
      <c r="F710" s="3">
        <v>330684.4396387576</v>
      </c>
      <c r="G710" s="12">
        <f>IF(OR(A710="CP-Acier",A710="CP-Fonte acquis",A710="CP-Aluminium"),F710/SUMIF('Table d''actualisation'!A:A,'Dist+Alim'!B710,'Table d''actualisation'!C:C),F710/SUMIF('Table d''actualisation'!A:A,'Dist+Alim'!B710,'Table d''actualisation'!B:B))</f>
        <v>353081.39371787664</v>
      </c>
      <c r="H710" s="13">
        <f t="shared" si="47"/>
        <v>213.00759756146033</v>
      </c>
      <c r="I710" t="str">
        <f t="shared" si="48"/>
        <v>Plastique</v>
      </c>
      <c r="J710" s="14">
        <f t="shared" si="46"/>
        <v>0.10640741628879535</v>
      </c>
    </row>
    <row r="711" spans="1:10" ht="12.75">
      <c r="A711" s="1" t="s">
        <v>38</v>
      </c>
      <c r="B711" s="1">
        <v>2010</v>
      </c>
      <c r="C711" s="1" t="s">
        <v>36</v>
      </c>
      <c r="D711" s="9">
        <v>114.3</v>
      </c>
      <c r="E711" s="2">
        <v>5283.3</v>
      </c>
      <c r="F711" s="3">
        <v>961723.3487557513</v>
      </c>
      <c r="G711" s="12">
        <f>IF(OR(A711="CP-Acier",A711="CP-Fonte acquis",A711="CP-Aluminium"),F711/SUMIF('Table d''actualisation'!A:A,'Dist+Alim'!B711,'Table d''actualisation'!C:C),F711/SUMIF('Table d''actualisation'!A:A,'Dist+Alim'!B711,'Table d''actualisation'!B:B))</f>
        <v>1026859.9899065392</v>
      </c>
      <c r="H711" s="13">
        <f t="shared" si="47"/>
        <v>194.35958395444877</v>
      </c>
      <c r="I711" t="str">
        <f t="shared" si="48"/>
        <v>Plastique</v>
      </c>
      <c r="J711" s="14">
        <f t="shared" si="46"/>
        <v>-0.30983171910483726</v>
      </c>
    </row>
    <row r="712" spans="1:10" ht="12.75">
      <c r="A712" s="1" t="s">
        <v>38</v>
      </c>
      <c r="B712" s="1">
        <v>2010</v>
      </c>
      <c r="C712" s="1" t="s">
        <v>34</v>
      </c>
      <c r="D712" s="9">
        <v>114.3</v>
      </c>
      <c r="E712" s="2">
        <v>614.6</v>
      </c>
      <c r="F712" s="3">
        <v>93755.99365718858</v>
      </c>
      <c r="G712" s="12">
        <f>IF(OR(A712="CP-Acier",A712="CP-Fonte acquis",A712="CP-Aluminium"),F712/SUMIF('Table d''actualisation'!A:A,'Dist+Alim'!B712,'Table d''actualisation'!C:C),F712/SUMIF('Table d''actualisation'!A:A,'Dist+Alim'!B712,'Table d''actualisation'!B:B))</f>
        <v>100106.00119572326</v>
      </c>
      <c r="H712" s="13">
        <f t="shared" si="47"/>
        <v>162.8799238459539</v>
      </c>
      <c r="I712" t="str">
        <f t="shared" si="48"/>
        <v>Plastique</v>
      </c>
      <c r="J712" s="14">
        <f t="shared" si="46"/>
        <v>-1.0124838504352562</v>
      </c>
    </row>
    <row r="713" spans="1:10" ht="12.75">
      <c r="A713" s="1" t="s">
        <v>38</v>
      </c>
      <c r="B713" s="1">
        <v>2011</v>
      </c>
      <c r="C713" s="1" t="s">
        <v>30</v>
      </c>
      <c r="D713" s="7">
        <v>114.3</v>
      </c>
      <c r="E713" s="2">
        <v>9990.15</v>
      </c>
      <c r="F713" s="3">
        <v>1490903.8754215434</v>
      </c>
      <c r="G713" s="12">
        <f>IF(OR(A713="CP-Acier",A713="CP-Fonte acquis",A713="CP-Aluminium"),F713/SUMIF('Table d''actualisation'!A:A,'Dist+Alim'!B713,'Table d''actualisation'!C:C),F713/SUMIF('Table d''actualisation'!A:A,'Dist+Alim'!B713,'Table d''actualisation'!B:B))</f>
        <v>1557747.5189589614</v>
      </c>
      <c r="H713" s="13">
        <f t="shared" si="47"/>
        <v>155.92834131208855</v>
      </c>
      <c r="I713" t="str">
        <f t="shared" si="48"/>
        <v>Plastique</v>
      </c>
      <c r="J713" s="14">
        <f t="shared" si="46"/>
        <v>-1.167648940106021</v>
      </c>
    </row>
    <row r="714" spans="1:10" ht="12.75">
      <c r="A714" s="1" t="s">
        <v>38</v>
      </c>
      <c r="B714" s="1">
        <v>1980</v>
      </c>
      <c r="C714" s="1" t="s">
        <v>30</v>
      </c>
      <c r="D714" s="7">
        <v>168.3</v>
      </c>
      <c r="E714" s="2">
        <v>267</v>
      </c>
      <c r="F714" s="3">
        <v>24048.85</v>
      </c>
      <c r="G714" s="12">
        <f>IF(OR(A714="CP-Acier",A714="CP-Fonte acquis",A714="CP-Aluminium"),F714/SUMIF('Table d''actualisation'!A:A,'Dist+Alim'!B714,'Table d''actualisation'!C:C),F714/SUMIF('Table d''actualisation'!A:A,'Dist+Alim'!B714,'Table d''actualisation'!B:B))</f>
        <v>68931.46310160428</v>
      </c>
      <c r="H714" s="13">
        <f t="shared" si="47"/>
        <v>258.1702737887801</v>
      </c>
      <c r="I714" t="str">
        <f t="shared" si="48"/>
        <v>Plastique</v>
      </c>
      <c r="J714" s="14">
        <f>(H714-AVERAGE($H$714:$H$820))/STDEV($H$714:$H$820)</f>
        <v>0.24511376146599373</v>
      </c>
    </row>
    <row r="715" spans="1:10" ht="12.75">
      <c r="A715" s="1" t="s">
        <v>38</v>
      </c>
      <c r="B715" s="1">
        <v>1981</v>
      </c>
      <c r="C715" s="1" t="s">
        <v>30</v>
      </c>
      <c r="D715" s="7">
        <v>168.3</v>
      </c>
      <c r="E715" s="2">
        <v>4730</v>
      </c>
      <c r="F715" s="3">
        <v>476200.11</v>
      </c>
      <c r="G715" s="12">
        <f>IF(OR(A715="CP-Acier",A715="CP-Fonte acquis",A715="CP-Aluminium"),F715/SUMIF('Table d''actualisation'!A:A,'Dist+Alim'!B715,'Table d''actualisation'!C:C),F715/SUMIF('Table d''actualisation'!A:A,'Dist+Alim'!B715,'Table d''actualisation'!B:B))</f>
        <v>1257355.9554679801</v>
      </c>
      <c r="H715" s="13">
        <f t="shared" si="47"/>
        <v>265.825783397036</v>
      </c>
      <c r="I715" t="str">
        <f t="shared" si="48"/>
        <v>Plastique</v>
      </c>
      <c r="J715" s="14">
        <f aca="true" t="shared" si="49" ref="J715:J778">(H715-AVERAGE($H$714:$H$820))/STDEV($H$714:$H$820)</f>
        <v>0.3861709845989531</v>
      </c>
    </row>
    <row r="716" spans="1:10" ht="12.75">
      <c r="A716" s="1" t="s">
        <v>38</v>
      </c>
      <c r="B716" s="1">
        <v>1982</v>
      </c>
      <c r="C716" s="1" t="s">
        <v>30</v>
      </c>
      <c r="D716" s="7">
        <v>168.3</v>
      </c>
      <c r="E716" s="2">
        <v>7227.5</v>
      </c>
      <c r="F716" s="3">
        <v>790387.16</v>
      </c>
      <c r="G716" s="12">
        <f>IF(OR(A716="CP-Acier",A716="CP-Fonte acquis",A716="CP-Aluminium"),F716/SUMIF('Table d''actualisation'!A:A,'Dist+Alim'!B716,'Table d''actualisation'!C:C),F716/SUMIF('Table d''actualisation'!A:A,'Dist+Alim'!B716,'Table d''actualisation'!B:B))</f>
        <v>1943337.2374311928</v>
      </c>
      <c r="H716" s="13">
        <f t="shared" si="47"/>
        <v>268.8809737019983</v>
      </c>
      <c r="I716" t="str">
        <f t="shared" si="48"/>
        <v>Plastique</v>
      </c>
      <c r="J716" s="14">
        <f t="shared" si="49"/>
        <v>0.4424646453235073</v>
      </c>
    </row>
    <row r="717" spans="1:10" ht="12.75">
      <c r="A717" s="1" t="s">
        <v>38</v>
      </c>
      <c r="B717" s="1">
        <v>1983</v>
      </c>
      <c r="C717" s="1" t="s">
        <v>30</v>
      </c>
      <c r="D717" s="7">
        <v>168.3</v>
      </c>
      <c r="E717" s="2">
        <v>18781.618499</v>
      </c>
      <c r="F717" s="3">
        <v>2394792.24</v>
      </c>
      <c r="G717" s="12">
        <f>IF(OR(A717="CP-Acier",A717="CP-Fonte acquis",A717="CP-Aluminium"),F717/SUMIF('Table d''actualisation'!A:A,'Dist+Alim'!B717,'Table d''actualisation'!C:C),F717/SUMIF('Table d''actualisation'!A:A,'Dist+Alim'!B717,'Table d''actualisation'!B:B))</f>
        <v>5654663.615154186</v>
      </c>
      <c r="H717" s="13">
        <f t="shared" si="47"/>
        <v>301.07435179003664</v>
      </c>
      <c r="I717" t="str">
        <f t="shared" si="48"/>
        <v>Plastique</v>
      </c>
      <c r="J717" s="14">
        <f t="shared" si="49"/>
        <v>1.0356463861537848</v>
      </c>
    </row>
    <row r="718" spans="1:10" ht="12.75">
      <c r="A718" s="1" t="s">
        <v>38</v>
      </c>
      <c r="B718" s="1">
        <v>1983</v>
      </c>
      <c r="C718" s="1" t="s">
        <v>30</v>
      </c>
      <c r="D718" s="7">
        <v>168.3</v>
      </c>
      <c r="E718" s="2">
        <v>4789.81</v>
      </c>
      <c r="F718" s="3">
        <v>639814.3232752613</v>
      </c>
      <c r="G718" s="12">
        <f>IF(OR(A718="CP-Acier",A718="CP-Fonte acquis",A718="CP-Aluminium"),F718/SUMIF('Table d''actualisation'!A:A,'Dist+Alim'!B718,'Table d''actualisation'!C:C),F718/SUMIF('Table d''actualisation'!A:A,'Dist+Alim'!B718,'Table d''actualisation'!B:B))</f>
        <v>1510751.001213833</v>
      </c>
      <c r="H718" s="13">
        <f t="shared" si="47"/>
        <v>315.4093797486399</v>
      </c>
      <c r="I718" t="str">
        <f t="shared" si="48"/>
        <v>Plastique</v>
      </c>
      <c r="J718" s="14">
        <f t="shared" si="49"/>
        <v>1.299777625071344</v>
      </c>
    </row>
    <row r="719" spans="1:10" ht="12.75">
      <c r="A719" s="1" t="s">
        <v>38</v>
      </c>
      <c r="B719" s="1">
        <v>1984</v>
      </c>
      <c r="C719" s="1" t="s">
        <v>30</v>
      </c>
      <c r="D719" s="7">
        <v>168.3</v>
      </c>
      <c r="E719" s="2">
        <v>32400.142428000006</v>
      </c>
      <c r="F719" s="3">
        <v>3957503.6283036033</v>
      </c>
      <c r="G719" s="12">
        <f>IF(OR(A719="CP-Acier",A719="CP-Fonte acquis",A719="CP-Aluminium"),F719/SUMIF('Table d''actualisation'!A:A,'Dist+Alim'!B719,'Table d''actualisation'!C:C),F719/SUMIF('Table d''actualisation'!A:A,'Dist+Alim'!B719,'Table d''actualisation'!B:B))</f>
        <v>9103956.844509577</v>
      </c>
      <c r="H719" s="13">
        <f t="shared" si="47"/>
        <v>280.98508717177714</v>
      </c>
      <c r="I719" t="str">
        <f t="shared" si="48"/>
        <v>Plastique</v>
      </c>
      <c r="J719" s="14">
        <f t="shared" si="49"/>
        <v>0.6654899854905392</v>
      </c>
    </row>
    <row r="720" spans="1:10" ht="12.75">
      <c r="A720" s="1" t="s">
        <v>38</v>
      </c>
      <c r="B720" s="1">
        <v>1984</v>
      </c>
      <c r="C720" s="1" t="s">
        <v>30</v>
      </c>
      <c r="D720" s="7">
        <v>168.3</v>
      </c>
      <c r="E720" s="2">
        <v>28823</v>
      </c>
      <c r="F720" s="3">
        <v>2673858.27</v>
      </c>
      <c r="G720" s="12">
        <f>IF(OR(A720="CP-Acier",A720="CP-Fonte acquis",A720="CP-Aluminium"),F720/SUMIF('Table d''actualisation'!A:A,'Dist+Alim'!B720,'Table d''actualisation'!C:C),F720/SUMIF('Table d''actualisation'!A:A,'Dist+Alim'!B720,'Table d''actualisation'!B:B))</f>
        <v>6151021.599656653</v>
      </c>
      <c r="H720" s="13">
        <f t="shared" si="47"/>
        <v>213.4067099072495</v>
      </c>
      <c r="I720" t="str">
        <f t="shared" si="48"/>
        <v>Plastique</v>
      </c>
      <c r="J720" s="14">
        <f t="shared" si="49"/>
        <v>-0.5796809735382076</v>
      </c>
    </row>
    <row r="721" spans="1:10" ht="12.75">
      <c r="A721" s="1" t="s">
        <v>38</v>
      </c>
      <c r="B721" s="1">
        <v>1985</v>
      </c>
      <c r="C721" s="1" t="s">
        <v>30</v>
      </c>
      <c r="D721" s="7">
        <v>168.3</v>
      </c>
      <c r="E721" s="2">
        <v>8868</v>
      </c>
      <c r="F721" s="3">
        <v>1149884.16</v>
      </c>
      <c r="G721" s="12">
        <f>IF(OR(A721="CP-Acier",A721="CP-Fonte acquis",A721="CP-Aluminium"),F721/SUMIF('Table d''actualisation'!A:A,'Dist+Alim'!B721,'Table d''actualisation'!C:C),F721/SUMIF('Table d''actualisation'!A:A,'Dist+Alim'!B721,'Table d''actualisation'!B:B))</f>
        <v>2600581.8977215188</v>
      </c>
      <c r="H721" s="13">
        <f t="shared" si="47"/>
        <v>293.25461183147485</v>
      </c>
      <c r="I721" t="str">
        <f t="shared" si="48"/>
        <v>Plastique</v>
      </c>
      <c r="J721" s="14">
        <f t="shared" si="49"/>
        <v>0.8915631231679958</v>
      </c>
    </row>
    <row r="722" spans="1:10" ht="12.75">
      <c r="A722" s="1" t="s">
        <v>38</v>
      </c>
      <c r="B722" s="1">
        <v>1985</v>
      </c>
      <c r="C722" s="1" t="s">
        <v>30</v>
      </c>
      <c r="D722" s="7">
        <v>168.3</v>
      </c>
      <c r="E722" s="2">
        <v>9574</v>
      </c>
      <c r="F722" s="3">
        <v>1340233.23</v>
      </c>
      <c r="G722" s="12">
        <f>IF(OR(A722="CP-Acier",A722="CP-Fonte acquis",A722="CP-Aluminium"),F722/SUMIF('Table d''actualisation'!A:A,'Dist+Alim'!B722,'Table d''actualisation'!C:C),F722/SUMIF('Table d''actualisation'!A:A,'Dist+Alim'!B722,'Table d''actualisation'!B:B))</f>
        <v>3031075.9969620253</v>
      </c>
      <c r="H722" s="13">
        <f t="shared" si="47"/>
        <v>316.59452652621945</v>
      </c>
      <c r="I722" t="str">
        <f t="shared" si="48"/>
        <v>Plastique</v>
      </c>
      <c r="J722" s="14">
        <f t="shared" si="49"/>
        <v>1.3216146446826922</v>
      </c>
    </row>
    <row r="723" spans="1:10" ht="12.75">
      <c r="A723" s="1" t="s">
        <v>38</v>
      </c>
      <c r="B723" s="1">
        <v>1986</v>
      </c>
      <c r="C723" s="1" t="s">
        <v>30</v>
      </c>
      <c r="D723" s="7">
        <v>168.3</v>
      </c>
      <c r="E723" s="2">
        <v>3180</v>
      </c>
      <c r="F723" s="3">
        <v>422469.73</v>
      </c>
      <c r="G723" s="12">
        <f>IF(OR(A723="CP-Acier",A723="CP-Fonte acquis",A723="CP-Aluminium"),F723/SUMIF('Table d''actualisation'!A:A,'Dist+Alim'!B723,'Table d''actualisation'!C:C),F723/SUMIF('Table d''actualisation'!A:A,'Dist+Alim'!B723,'Table d''actualisation'!B:B))</f>
        <v>939600.7273029046</v>
      </c>
      <c r="H723" s="13">
        <f t="shared" si="47"/>
        <v>295.4719268248128</v>
      </c>
      <c r="I723" t="str">
        <f t="shared" si="48"/>
        <v>Plastique</v>
      </c>
      <c r="J723" s="14">
        <f t="shared" si="49"/>
        <v>0.9324184432937818</v>
      </c>
    </row>
    <row r="724" spans="1:10" ht="12.75">
      <c r="A724" s="1" t="s">
        <v>38</v>
      </c>
      <c r="B724" s="1">
        <v>1987</v>
      </c>
      <c r="C724" s="1" t="s">
        <v>30</v>
      </c>
      <c r="D724" s="7">
        <v>168.3</v>
      </c>
      <c r="E724" s="2">
        <v>2790</v>
      </c>
      <c r="F724" s="3">
        <v>352698.53</v>
      </c>
      <c r="G724" s="12">
        <f>IF(OR(A724="CP-Acier",A724="CP-Fonte acquis",A724="CP-Aluminium"),F724/SUMIF('Table d''actualisation'!A:A,'Dist+Alim'!B724,'Table d''actualisation'!C:C),F724/SUMIF('Table d''actualisation'!A:A,'Dist+Alim'!B724,'Table d''actualisation'!B:B))</f>
        <v>765370.0893927126</v>
      </c>
      <c r="H724" s="13">
        <f t="shared" si="47"/>
        <v>274.32619691495074</v>
      </c>
      <c r="I724" t="str">
        <f t="shared" si="48"/>
        <v>Plastique</v>
      </c>
      <c r="J724" s="14">
        <f t="shared" si="49"/>
        <v>0.5427960543429509</v>
      </c>
    </row>
    <row r="725" spans="1:10" ht="12.75">
      <c r="A725" s="1" t="s">
        <v>38</v>
      </c>
      <c r="B725" s="1">
        <v>1987</v>
      </c>
      <c r="C725" s="1" t="s">
        <v>30</v>
      </c>
      <c r="D725" s="7">
        <v>168.3</v>
      </c>
      <c r="E725" s="2">
        <v>1489.24</v>
      </c>
      <c r="F725" s="3">
        <v>233018.88</v>
      </c>
      <c r="G725" s="12">
        <f>IF(OR(A725="CP-Acier",A725="CP-Fonte acquis",A725="CP-Aluminium"),F725/SUMIF('Table d''actualisation'!A:A,'Dist+Alim'!B725,'Table d''actualisation'!C:C),F725/SUMIF('Table d''actualisation'!A:A,'Dist+Alim'!B725,'Table d''actualisation'!B:B))</f>
        <v>505660.403562753</v>
      </c>
      <c r="H725" s="13">
        <f t="shared" si="47"/>
        <v>339.5425878721717</v>
      </c>
      <c r="I725" t="str">
        <f t="shared" si="48"/>
        <v>Plastique</v>
      </c>
      <c r="J725" s="14">
        <f t="shared" si="49"/>
        <v>1.7444460400288584</v>
      </c>
    </row>
    <row r="726" spans="1:10" ht="12.75">
      <c r="A726" s="1" t="s">
        <v>39</v>
      </c>
      <c r="B726" s="1">
        <v>1987</v>
      </c>
      <c r="C726" s="1" t="s">
        <v>30</v>
      </c>
      <c r="D726" s="7">
        <v>168.3</v>
      </c>
      <c r="E726" s="2">
        <v>2859</v>
      </c>
      <c r="F726" s="3">
        <v>399364.72</v>
      </c>
      <c r="G726" s="12">
        <f>IF(OR(A726="CP-Acier",A726="CP-Fonte acquis",A726="CP-Aluminium"),F726/SUMIF('Table d''actualisation'!A:A,'Dist+Alim'!B726,'Table d''actualisation'!C:C),F726/SUMIF('Table d''actualisation'!A:A,'Dist+Alim'!B726,'Table d''actualisation'!B:B))</f>
        <v>866637.6110121456</v>
      </c>
      <c r="H726" s="13">
        <f t="shared" si="47"/>
        <v>303.12613186853645</v>
      </c>
      <c r="I726" t="str">
        <f t="shared" si="48"/>
        <v>Plastique</v>
      </c>
      <c r="J726" s="14">
        <f t="shared" si="49"/>
        <v>1.073451629065451</v>
      </c>
    </row>
    <row r="727" spans="1:10" ht="12.75">
      <c r="A727" s="1" t="s">
        <v>38</v>
      </c>
      <c r="B727" s="1">
        <v>1988</v>
      </c>
      <c r="C727" s="1" t="s">
        <v>30</v>
      </c>
      <c r="D727" s="7">
        <v>168.3</v>
      </c>
      <c r="E727" s="2">
        <v>3706</v>
      </c>
      <c r="F727" s="3">
        <v>492266.92</v>
      </c>
      <c r="G727" s="12">
        <f>IF(OR(A727="CP-Acier",A727="CP-Fonte acquis",A727="CP-Aluminium"),F727/SUMIF('Table d''actualisation'!A:A,'Dist+Alim'!B727,'Table d''actualisation'!C:C),F727/SUMIF('Table d''actualisation'!A:A,'Dist+Alim'!B727,'Table d''actualisation'!B:B))</f>
        <v>1010938.9621455938</v>
      </c>
      <c r="H727" s="13">
        <f t="shared" si="47"/>
        <v>272.784393455368</v>
      </c>
      <c r="I727" t="str">
        <f t="shared" si="48"/>
        <v>Plastique</v>
      </c>
      <c r="J727" s="14">
        <f t="shared" si="49"/>
        <v>0.5143874276473492</v>
      </c>
    </row>
    <row r="728" spans="1:10" ht="12.75">
      <c r="A728" s="1" t="s">
        <v>38</v>
      </c>
      <c r="B728" s="1">
        <v>1989</v>
      </c>
      <c r="C728" s="1" t="s">
        <v>30</v>
      </c>
      <c r="D728" s="7">
        <v>168.3</v>
      </c>
      <c r="E728" s="2">
        <v>1470</v>
      </c>
      <c r="F728" s="3">
        <v>245027.47</v>
      </c>
      <c r="G728" s="12">
        <f>IF(OR(A728="CP-Acier",A728="CP-Fonte acquis",A728="CP-Aluminium"),F728/SUMIF('Table d''actualisation'!A:A,'Dist+Alim'!B728,'Table d''actualisation'!C:C),F728/SUMIF('Table d''actualisation'!A:A,'Dist+Alim'!B728,'Table d''actualisation'!B:B))</f>
        <v>469052.58542857144</v>
      </c>
      <c r="H728" s="13">
        <f t="shared" si="47"/>
        <v>319.0833914480078</v>
      </c>
      <c r="I728" t="str">
        <f t="shared" si="48"/>
        <v>Plastique</v>
      </c>
      <c r="J728" s="14">
        <f t="shared" si="49"/>
        <v>1.3674734303919918</v>
      </c>
    </row>
    <row r="729" spans="1:10" ht="12.75">
      <c r="A729" s="1" t="s">
        <v>38</v>
      </c>
      <c r="B729" s="1">
        <v>1989</v>
      </c>
      <c r="C729" s="1" t="s">
        <v>30</v>
      </c>
      <c r="D729" s="7">
        <v>168.3</v>
      </c>
      <c r="E729" s="2">
        <v>4614</v>
      </c>
      <c r="F729" s="3">
        <v>473824.86</v>
      </c>
      <c r="G729" s="12">
        <f>IF(OR(A729="CP-Acier",A729="CP-Fonte acquis",A729="CP-Aluminium"),F729/SUMIF('Table d''actualisation'!A:A,'Dist+Alim'!B729,'Table d''actualisation'!C:C),F729/SUMIF('Table d''actualisation'!A:A,'Dist+Alim'!B729,'Table d''actualisation'!B:B))</f>
        <v>907036.1605714286</v>
      </c>
      <c r="H729" s="13">
        <f t="shared" si="47"/>
        <v>196.5834765000929</v>
      </c>
      <c r="I729" t="str">
        <f t="shared" si="48"/>
        <v>Plastique</v>
      </c>
      <c r="J729" s="14">
        <f t="shared" si="49"/>
        <v>-0.8896588469866323</v>
      </c>
    </row>
    <row r="730" spans="1:10" ht="12.75">
      <c r="A730" s="1" t="s">
        <v>38</v>
      </c>
      <c r="B730" s="1">
        <v>1989</v>
      </c>
      <c r="C730" s="1" t="s">
        <v>33</v>
      </c>
      <c r="D730" s="7">
        <v>168.3</v>
      </c>
      <c r="E730" s="2">
        <v>4460</v>
      </c>
      <c r="F730" s="3">
        <v>601866</v>
      </c>
      <c r="G730" s="12">
        <f>IF(OR(A730="CP-Acier",A730="CP-Fonte acquis",A730="CP-Aluminium"),F730/SUMIF('Table d''actualisation'!A:A,'Dist+Alim'!B730,'Table d''actualisation'!C:C),F730/SUMIF('Table d''actualisation'!A:A,'Dist+Alim'!B730,'Table d''actualisation'!B:B))</f>
        <v>1152143.4857142859</v>
      </c>
      <c r="H730" s="13">
        <f t="shared" si="47"/>
        <v>258.328135810378</v>
      </c>
      <c r="I730" t="str">
        <f t="shared" si="48"/>
        <v>Plastique</v>
      </c>
      <c r="J730" s="14">
        <f t="shared" si="49"/>
        <v>0.24802246115343743</v>
      </c>
    </row>
    <row r="731" spans="1:10" ht="12.75">
      <c r="A731" s="1" t="s">
        <v>39</v>
      </c>
      <c r="B731" s="1">
        <v>1989</v>
      </c>
      <c r="C731" s="1" t="s">
        <v>30</v>
      </c>
      <c r="D731" s="7">
        <v>168.3</v>
      </c>
      <c r="E731" s="2">
        <v>3183</v>
      </c>
      <c r="F731" s="3">
        <v>525414.85</v>
      </c>
      <c r="G731" s="12">
        <f>IF(OR(A731="CP-Acier",A731="CP-Fonte acquis",A731="CP-Aluminium"),F731/SUMIF('Table d''actualisation'!A:A,'Dist+Alim'!B731,'Table d''actualisation'!C:C),F731/SUMIF('Table d''actualisation'!A:A,'Dist+Alim'!B731,'Table d''actualisation'!B:B))</f>
        <v>1005794.1414285714</v>
      </c>
      <c r="H731" s="13">
        <f t="shared" si="47"/>
        <v>315.98936268569634</v>
      </c>
      <c r="I731" t="str">
        <f t="shared" si="48"/>
        <v>Plastique</v>
      </c>
      <c r="J731" s="14">
        <f t="shared" si="49"/>
        <v>1.3104641484710997</v>
      </c>
    </row>
    <row r="732" spans="1:10" ht="12.75">
      <c r="A732" s="1" t="s">
        <v>38</v>
      </c>
      <c r="B732" s="1">
        <v>1990</v>
      </c>
      <c r="C732" s="1" t="s">
        <v>30</v>
      </c>
      <c r="D732" s="7">
        <v>168.3</v>
      </c>
      <c r="E732" s="2">
        <v>9809</v>
      </c>
      <c r="F732" s="3">
        <v>980792.18</v>
      </c>
      <c r="G732" s="12">
        <f>IF(OR(A732="CP-Acier",A732="CP-Fonte acquis",A732="CP-Aluminium"),F732/SUMIF('Table d''actualisation'!A:A,'Dist+Alim'!B732,'Table d''actualisation'!C:C),F732/SUMIF('Table d''actualisation'!A:A,'Dist+Alim'!B732,'Table d''actualisation'!B:B))</f>
        <v>1819047.08816609</v>
      </c>
      <c r="H732" s="13">
        <f t="shared" si="47"/>
        <v>185.44674158080232</v>
      </c>
      <c r="I732" t="str">
        <f t="shared" si="48"/>
        <v>Plastique</v>
      </c>
      <c r="J732" s="14">
        <f t="shared" si="49"/>
        <v>-1.0948596739556002</v>
      </c>
    </row>
    <row r="733" spans="1:10" ht="12.75">
      <c r="A733" s="1" t="s">
        <v>38</v>
      </c>
      <c r="B733" s="1">
        <v>1990</v>
      </c>
      <c r="C733" s="1" t="s">
        <v>30</v>
      </c>
      <c r="D733" s="7">
        <v>168.3</v>
      </c>
      <c r="E733" s="2">
        <v>2481</v>
      </c>
      <c r="F733" s="3">
        <v>309974.75</v>
      </c>
      <c r="G733" s="12">
        <f>IF(OR(A733="CP-Acier",A733="CP-Fonte acquis",A733="CP-Aluminium"),F733/SUMIF('Table d''actualisation'!A:A,'Dist+Alim'!B733,'Table d''actualisation'!C:C),F733/SUMIF('Table d''actualisation'!A:A,'Dist+Alim'!B733,'Table d''actualisation'!B:B))</f>
        <v>574901.2664359862</v>
      </c>
      <c r="H733" s="13">
        <f t="shared" si="47"/>
        <v>231.7215906634366</v>
      </c>
      <c r="I733" t="str">
        <f t="shared" si="48"/>
        <v>Plastique</v>
      </c>
      <c r="J733" s="14">
        <f t="shared" si="49"/>
        <v>-0.24221862894223586</v>
      </c>
    </row>
    <row r="734" spans="1:10" ht="12.75">
      <c r="A734" s="1" t="s">
        <v>39</v>
      </c>
      <c r="B734" s="1">
        <v>1990</v>
      </c>
      <c r="C734" s="1" t="s">
        <v>30</v>
      </c>
      <c r="D734" s="7">
        <v>168.3</v>
      </c>
      <c r="E734" s="2">
        <v>1590</v>
      </c>
      <c r="F734" s="3">
        <v>251580.4</v>
      </c>
      <c r="G734" s="12">
        <f>IF(OR(A734="CP-Acier",A734="CP-Fonte acquis",A734="CP-Aluminium"),F734/SUMIF('Table d''actualisation'!A:A,'Dist+Alim'!B734,'Table d''actualisation'!C:C),F734/SUMIF('Table d''actualisation'!A:A,'Dist+Alim'!B734,'Table d''actualisation'!B:B))</f>
        <v>466598.9425605536</v>
      </c>
      <c r="H734" s="13">
        <f t="shared" si="47"/>
        <v>293.4584544405998</v>
      </c>
      <c r="I734" t="str">
        <f t="shared" si="48"/>
        <v>Plastique</v>
      </c>
      <c r="J734" s="14">
        <f t="shared" si="49"/>
        <v>0.8953190419599115</v>
      </c>
    </row>
    <row r="735" spans="1:10" ht="12.75">
      <c r="A735" s="1" t="s">
        <v>38</v>
      </c>
      <c r="B735" s="1">
        <v>1991</v>
      </c>
      <c r="C735" s="1" t="s">
        <v>30</v>
      </c>
      <c r="D735" s="7">
        <v>168.3</v>
      </c>
      <c r="E735" s="2">
        <v>2426</v>
      </c>
      <c r="F735" s="3">
        <v>367295.54</v>
      </c>
      <c r="G735" s="12">
        <f>IF(OR(A735="CP-Acier",A735="CP-Fonte acquis",A735="CP-Aluminium"),F735/SUMIF('Table d''actualisation'!A:A,'Dist+Alim'!B735,'Table d''actualisation'!C:C),F735/SUMIF('Table d''actualisation'!A:A,'Dist+Alim'!B735,'Table d''actualisation'!B:B))</f>
        <v>662863.3314478114</v>
      </c>
      <c r="H735" s="13">
        <f t="shared" si="47"/>
        <v>273.23303027527265</v>
      </c>
      <c r="I735" t="str">
        <f t="shared" si="48"/>
        <v>Plastique</v>
      </c>
      <c r="J735" s="14">
        <f t="shared" si="49"/>
        <v>0.5226538223420548</v>
      </c>
    </row>
    <row r="736" spans="1:10" ht="12.75">
      <c r="A736" s="1" t="s">
        <v>38</v>
      </c>
      <c r="B736" s="1">
        <v>1991</v>
      </c>
      <c r="C736" s="1" t="s">
        <v>30</v>
      </c>
      <c r="D736" s="7">
        <v>168.3</v>
      </c>
      <c r="E736" s="2">
        <v>5340.32</v>
      </c>
      <c r="F736" s="3">
        <v>512412.50000000006</v>
      </c>
      <c r="G736" s="12">
        <f>IF(OR(A736="CP-Acier",A736="CP-Fonte acquis",A736="CP-Aluminium"),F736/SUMIF('Table d''actualisation'!A:A,'Dist+Alim'!B736,'Table d''actualisation'!C:C),F736/SUMIF('Table d''actualisation'!A:A,'Dist+Alim'!B736,'Table d''actualisation'!B:B))</f>
        <v>924757.9124579126</v>
      </c>
      <c r="H736" s="13">
        <f t="shared" si="47"/>
        <v>173.16526209251742</v>
      </c>
      <c r="I736" t="str">
        <f t="shared" si="48"/>
        <v>Plastique</v>
      </c>
      <c r="J736" s="14">
        <f t="shared" si="49"/>
        <v>-1.3211530863123182</v>
      </c>
    </row>
    <row r="737" spans="1:10" ht="12.75">
      <c r="A737" s="1" t="s">
        <v>38</v>
      </c>
      <c r="B737" s="1">
        <v>1991</v>
      </c>
      <c r="C737" s="1" t="s">
        <v>31</v>
      </c>
      <c r="D737" s="7">
        <v>168.3</v>
      </c>
      <c r="E737" s="2">
        <v>1403</v>
      </c>
      <c r="F737" s="3">
        <v>206207.07</v>
      </c>
      <c r="G737" s="12">
        <f>IF(OR(A737="CP-Acier",A737="CP-Fonte acquis",A737="CP-Aluminium"),F737/SUMIF('Table d''actualisation'!A:A,'Dist+Alim'!B737,'Table d''actualisation'!C:C),F737/SUMIF('Table d''actualisation'!A:A,'Dist+Alim'!B737,'Table d''actualisation'!B:B))</f>
        <v>372144.74585858587</v>
      </c>
      <c r="H737" s="13">
        <f t="shared" si="47"/>
        <v>265.24928428979746</v>
      </c>
      <c r="I737" t="str">
        <f t="shared" si="48"/>
        <v>Plastique</v>
      </c>
      <c r="J737" s="14">
        <f t="shared" si="49"/>
        <v>0.37554865279258964</v>
      </c>
    </row>
    <row r="738" spans="1:10" ht="12.75">
      <c r="A738" s="1" t="s">
        <v>39</v>
      </c>
      <c r="B738" s="1">
        <v>1991</v>
      </c>
      <c r="C738" s="1" t="s">
        <v>30</v>
      </c>
      <c r="D738" s="7">
        <v>168.3</v>
      </c>
      <c r="E738" s="2">
        <v>2250</v>
      </c>
      <c r="F738" s="3">
        <v>435300.06</v>
      </c>
      <c r="G738" s="12">
        <f>IF(OR(A738="CP-Acier",A738="CP-Fonte acquis",A738="CP-Aluminium"),F738/SUMIF('Table d''actualisation'!A:A,'Dist+Alim'!B738,'Table d''actualisation'!C:C),F738/SUMIF('Table d''actualisation'!A:A,'Dist+Alim'!B738,'Table d''actualisation'!B:B))</f>
        <v>785592.0274747475</v>
      </c>
      <c r="H738" s="13">
        <f t="shared" si="47"/>
        <v>349.1520122109989</v>
      </c>
      <c r="I738" t="str">
        <f t="shared" si="48"/>
        <v>Plastique</v>
      </c>
      <c r="J738" s="14">
        <f t="shared" si="49"/>
        <v>1.9215052800407135</v>
      </c>
    </row>
    <row r="739" spans="1:10" ht="12.75">
      <c r="A739" s="1" t="s">
        <v>38</v>
      </c>
      <c r="B739" s="1">
        <v>1992</v>
      </c>
      <c r="C739" s="1" t="s">
        <v>30</v>
      </c>
      <c r="D739" s="7">
        <v>168.3</v>
      </c>
      <c r="E739" s="2">
        <v>9890.52</v>
      </c>
      <c r="F739" s="3">
        <v>1464219.898111888</v>
      </c>
      <c r="G739" s="12">
        <f>IF(OR(A739="CP-Acier",A739="CP-Fonte acquis",A739="CP-Aluminium"),F739/SUMIF('Table d''actualisation'!A:A,'Dist+Alim'!B739,'Table d''actualisation'!C:C),F739/SUMIF('Table d''actualisation'!A:A,'Dist+Alim'!B739,'Table d''actualisation'!B:B))</f>
        <v>2598747.8986356687</v>
      </c>
      <c r="H739" s="13">
        <f t="shared" si="47"/>
        <v>262.751392104325</v>
      </c>
      <c r="I739" t="str">
        <f t="shared" si="48"/>
        <v>Plastique</v>
      </c>
      <c r="J739" s="14">
        <f t="shared" si="49"/>
        <v>0.32952353449239413</v>
      </c>
    </row>
    <row r="740" spans="1:10" ht="12.75">
      <c r="A740" s="1" t="s">
        <v>38</v>
      </c>
      <c r="B740" s="1">
        <v>1992</v>
      </c>
      <c r="C740" s="1" t="s">
        <v>30</v>
      </c>
      <c r="D740" s="7">
        <v>168.3</v>
      </c>
      <c r="E740" s="2">
        <v>29089</v>
      </c>
      <c r="F740" s="3">
        <v>3557602.11</v>
      </c>
      <c r="G740" s="12">
        <f>IF(OR(A740="CP-Acier",A740="CP-Fonte acquis",A740="CP-Aluminium"),F740/SUMIF('Table d''actualisation'!A:A,'Dist+Alim'!B740,'Table d''actualisation'!C:C),F740/SUMIF('Table d''actualisation'!A:A,'Dist+Alim'!B740,'Table d''actualisation'!B:B))</f>
        <v>6314154.738278145</v>
      </c>
      <c r="H740" s="13">
        <f t="shared" si="47"/>
        <v>217.06331390828646</v>
      </c>
      <c r="I740" t="str">
        <f t="shared" si="48"/>
        <v>Plastique</v>
      </c>
      <c r="J740" s="14">
        <f t="shared" si="49"/>
        <v>-0.5123059151976237</v>
      </c>
    </row>
    <row r="741" spans="1:10" ht="12.75">
      <c r="A741" s="1" t="s">
        <v>38</v>
      </c>
      <c r="B741" s="1">
        <v>1992</v>
      </c>
      <c r="C741" s="1" t="s">
        <v>31</v>
      </c>
      <c r="D741" s="7">
        <v>168.3</v>
      </c>
      <c r="E741" s="2">
        <v>3205</v>
      </c>
      <c r="F741" s="3">
        <v>478081.8</v>
      </c>
      <c r="G741" s="12">
        <f>IF(OR(A741="CP-Acier",A741="CP-Fonte acquis",A741="CP-Aluminium"),F741/SUMIF('Table d''actualisation'!A:A,'Dist+Alim'!B741,'Table d''actualisation'!C:C),F741/SUMIF('Table d''actualisation'!A:A,'Dist+Alim'!B741,'Table d''actualisation'!B:B))</f>
        <v>848516.042384106</v>
      </c>
      <c r="H741" s="13">
        <f t="shared" si="47"/>
        <v>264.74759512764615</v>
      </c>
      <c r="I741" t="str">
        <f t="shared" si="48"/>
        <v>Plastique</v>
      </c>
      <c r="J741" s="14">
        <f t="shared" si="49"/>
        <v>0.3663047377940835</v>
      </c>
    </row>
    <row r="742" spans="1:10" ht="12.75">
      <c r="A742" s="1" t="s">
        <v>38</v>
      </c>
      <c r="B742" s="1">
        <v>1992</v>
      </c>
      <c r="C742" s="1" t="s">
        <v>33</v>
      </c>
      <c r="D742" s="7">
        <v>168.3</v>
      </c>
      <c r="E742" s="2">
        <v>5142.63</v>
      </c>
      <c r="F742" s="3">
        <v>667529.5199999999</v>
      </c>
      <c r="G742" s="12">
        <f>IF(OR(A742="CP-Acier",A742="CP-Fonte acquis",A742="CP-Aluminium"),F742/SUMIF('Table d''actualisation'!A:A,'Dist+Alim'!B742,'Table d''actualisation'!C:C),F742/SUMIF('Table d''actualisation'!A:A,'Dist+Alim'!B742,'Table d''actualisation'!B:B))</f>
        <v>1184754.3798675495</v>
      </c>
      <c r="H742" s="13">
        <f t="shared" si="47"/>
        <v>230.37908227260166</v>
      </c>
      <c r="I742" t="str">
        <f t="shared" si="48"/>
        <v>Plastique</v>
      </c>
      <c r="J742" s="14">
        <f t="shared" si="49"/>
        <v>-0.26695512792587633</v>
      </c>
    </row>
    <row r="743" spans="1:10" ht="12.75">
      <c r="A743" s="1" t="s">
        <v>38</v>
      </c>
      <c r="B743" s="1">
        <v>1992</v>
      </c>
      <c r="C743" s="1" t="s">
        <v>36</v>
      </c>
      <c r="D743" s="7">
        <v>168.3</v>
      </c>
      <c r="E743" s="2">
        <v>1013</v>
      </c>
      <c r="F743" s="3">
        <v>173337.58</v>
      </c>
      <c r="G743" s="12">
        <f>IF(OR(A743="CP-Acier",A743="CP-Fonte acquis",A743="CP-Aluminium"),F743/SUMIF('Table d''actualisation'!A:A,'Dist+Alim'!B743,'Table d''actualisation'!C:C),F743/SUMIF('Table d''actualisation'!A:A,'Dist+Alim'!B743,'Table d''actualisation'!B:B))</f>
        <v>307645.5062251655</v>
      </c>
      <c r="H743" s="13">
        <f t="shared" si="47"/>
        <v>303.6974395115158</v>
      </c>
      <c r="I743" t="str">
        <f t="shared" si="48"/>
        <v>Plastique</v>
      </c>
      <c r="J743" s="14">
        <f t="shared" si="49"/>
        <v>1.0839783051193088</v>
      </c>
    </row>
    <row r="744" spans="1:10" ht="12.75">
      <c r="A744" s="1" t="s">
        <v>39</v>
      </c>
      <c r="B744" s="1">
        <v>1992</v>
      </c>
      <c r="C744" s="1" t="s">
        <v>30</v>
      </c>
      <c r="D744" s="7">
        <v>168.3</v>
      </c>
      <c r="E744" s="2">
        <v>117</v>
      </c>
      <c r="F744" s="3">
        <v>17629.6</v>
      </c>
      <c r="G744" s="12">
        <f>IF(OR(A744="CP-Acier",A744="CP-Fonte acquis",A744="CP-Aluminium"),F744/SUMIF('Table d''actualisation'!A:A,'Dist+Alim'!B744,'Table d''actualisation'!C:C),F744/SUMIF('Table d''actualisation'!A:A,'Dist+Alim'!B744,'Table d''actualisation'!B:B))</f>
        <v>31289.621192052975</v>
      </c>
      <c r="H744" s="13">
        <f t="shared" si="47"/>
        <v>267.43265976113656</v>
      </c>
      <c r="I744" t="str">
        <f t="shared" si="48"/>
        <v>Plastique</v>
      </c>
      <c r="J744" s="14">
        <f t="shared" si="49"/>
        <v>0.4157786174590275</v>
      </c>
    </row>
    <row r="745" spans="1:10" ht="12.75">
      <c r="A745" s="1" t="s">
        <v>38</v>
      </c>
      <c r="B745" s="1">
        <v>1993</v>
      </c>
      <c r="C745" s="1" t="s">
        <v>30</v>
      </c>
      <c r="D745" s="7">
        <v>168.3</v>
      </c>
      <c r="E745" s="2">
        <v>29752.3</v>
      </c>
      <c r="F745" s="3">
        <v>3441790.6860931586</v>
      </c>
      <c r="G745" s="12">
        <f>IF(OR(A745="CP-Acier",A745="CP-Fonte acquis",A745="CP-Aluminium"),F745/SUMIF('Table d''actualisation'!A:A,'Dist+Alim'!B745,'Table d''actualisation'!C:C),F745/SUMIF('Table d''actualisation'!A:A,'Dist+Alim'!B745,'Table d''actualisation'!B:B))</f>
        <v>5950967.121761074</v>
      </c>
      <c r="H745" s="13">
        <f t="shared" si="47"/>
        <v>200.01704479186733</v>
      </c>
      <c r="I745" t="str">
        <f t="shared" si="48"/>
        <v>Plastique</v>
      </c>
      <c r="J745" s="14">
        <f t="shared" si="49"/>
        <v>-0.8263933514861411</v>
      </c>
    </row>
    <row r="746" spans="1:10" ht="12.75">
      <c r="A746" s="1" t="s">
        <v>38</v>
      </c>
      <c r="B746" s="1">
        <v>1993</v>
      </c>
      <c r="C746" s="1" t="s">
        <v>30</v>
      </c>
      <c r="D746" s="7">
        <v>168.3</v>
      </c>
      <c r="E746" s="2">
        <v>1260</v>
      </c>
      <c r="F746" s="3">
        <v>253812.01</v>
      </c>
      <c r="G746" s="12">
        <f>IF(OR(A746="CP-Acier",A746="CP-Fonte acquis",A746="CP-Aluminium"),F746/SUMIF('Table d''actualisation'!A:A,'Dist+Alim'!B746,'Table d''actualisation'!C:C),F746/SUMIF('Table d''actualisation'!A:A,'Dist+Alim'!B746,'Table d''actualisation'!B:B))</f>
        <v>438849.1527741936</v>
      </c>
      <c r="H746" s="13">
        <f t="shared" si="47"/>
        <v>348.29297839221715</v>
      </c>
      <c r="I746" t="str">
        <f t="shared" si="48"/>
        <v>Plastique</v>
      </c>
      <c r="J746" s="14">
        <f t="shared" si="49"/>
        <v>1.9056770816247672</v>
      </c>
    </row>
    <row r="747" spans="1:10" ht="12.75">
      <c r="A747" s="1" t="s">
        <v>38</v>
      </c>
      <c r="B747" s="1">
        <v>1993</v>
      </c>
      <c r="C747" s="1" t="s">
        <v>30</v>
      </c>
      <c r="D747" s="7">
        <v>168.3</v>
      </c>
      <c r="E747" s="2">
        <v>36137</v>
      </c>
      <c r="F747" s="3">
        <v>3234262.52</v>
      </c>
      <c r="G747" s="12">
        <f>IF(OR(A747="CP-Acier",A747="CP-Fonte acquis",A747="CP-Aluminium"),F747/SUMIF('Table d''actualisation'!A:A,'Dist+Alim'!B747,'Table d''actualisation'!C:C),F747/SUMIF('Table d''actualisation'!A:A,'Dist+Alim'!B747,'Table d''actualisation'!B:B))</f>
        <v>5592144.228129033</v>
      </c>
      <c r="H747" s="13">
        <f t="shared" si="47"/>
        <v>154.748435900297</v>
      </c>
      <c r="I747" t="str">
        <f t="shared" si="48"/>
        <v>Plastique</v>
      </c>
      <c r="J747" s="14">
        <f t="shared" si="49"/>
        <v>-1.6604938349406528</v>
      </c>
    </row>
    <row r="748" spans="1:10" ht="12.75">
      <c r="A748" s="1" t="s">
        <v>38</v>
      </c>
      <c r="B748" s="1">
        <v>1993</v>
      </c>
      <c r="C748" s="1" t="s">
        <v>31</v>
      </c>
      <c r="D748" s="7">
        <v>168.3</v>
      </c>
      <c r="E748" s="2">
        <v>5259</v>
      </c>
      <c r="F748" s="3">
        <v>646486.44</v>
      </c>
      <c r="G748" s="12">
        <f>IF(OR(A748="CP-Acier",A748="CP-Fonte acquis",A748="CP-Aluminium"),F748/SUMIF('Table d''actualisation'!A:A,'Dist+Alim'!B748,'Table d''actualisation'!C:C),F748/SUMIF('Table d''actualisation'!A:A,'Dist+Alim'!B748,'Table d''actualisation'!B:B))</f>
        <v>1117795.9091612904</v>
      </c>
      <c r="H748" s="13">
        <f t="shared" si="47"/>
        <v>212.5491365585264</v>
      </c>
      <c r="I748" t="str">
        <f t="shared" si="48"/>
        <v>Plastique</v>
      </c>
      <c r="J748" s="14">
        <f t="shared" si="49"/>
        <v>-0.595482261942739</v>
      </c>
    </row>
    <row r="749" spans="1:10" ht="12.75">
      <c r="A749" s="1" t="s">
        <v>38</v>
      </c>
      <c r="B749" s="1">
        <v>1993</v>
      </c>
      <c r="C749" s="1" t="s">
        <v>33</v>
      </c>
      <c r="D749" s="7">
        <v>168.3</v>
      </c>
      <c r="E749" s="2">
        <v>10039</v>
      </c>
      <c r="F749" s="3">
        <v>1308440.71</v>
      </c>
      <c r="G749" s="12">
        <f>IF(OR(A749="CP-Acier",A749="CP-Fonte acquis",A749="CP-Aluminium"),F749/SUMIF('Table d''actualisation'!A:A,'Dist+Alim'!B749,'Table d''actualisation'!C:C),F749/SUMIF('Table d''actualisation'!A:A,'Dist+Alim'!B749,'Table d''actualisation'!B:B))</f>
        <v>2262336.195354839</v>
      </c>
      <c r="H749" s="13">
        <f t="shared" si="47"/>
        <v>225.35473606483106</v>
      </c>
      <c r="I749" t="str">
        <f t="shared" si="48"/>
        <v>Plastique</v>
      </c>
      <c r="J749" s="14">
        <f t="shared" si="49"/>
        <v>-0.3595316330043148</v>
      </c>
    </row>
    <row r="750" spans="1:10" ht="12.75">
      <c r="A750" s="1" t="s">
        <v>38</v>
      </c>
      <c r="B750" s="1">
        <v>1993</v>
      </c>
      <c r="C750" s="1" t="s">
        <v>36</v>
      </c>
      <c r="D750" s="7">
        <v>168.3</v>
      </c>
      <c r="E750" s="2">
        <v>10949</v>
      </c>
      <c r="F750" s="3">
        <v>1083123.45</v>
      </c>
      <c r="G750" s="12">
        <f>IF(OR(A750="CP-Acier",A750="CP-Fonte acquis",A750="CP-Aluminium"),F750/SUMIF('Table d''actualisation'!A:A,'Dist+Alim'!B750,'Table d''actualisation'!C:C),F750/SUMIF('Table d''actualisation'!A:A,'Dist+Alim'!B750,'Table d''actualisation'!B:B))</f>
        <v>1872755.384516129</v>
      </c>
      <c r="H750" s="13">
        <f t="shared" si="47"/>
        <v>171.0435094087249</v>
      </c>
      <c r="I750" t="str">
        <f t="shared" si="48"/>
        <v>Plastique</v>
      </c>
      <c r="J750" s="14">
        <f t="shared" si="49"/>
        <v>-1.3602476152288407</v>
      </c>
    </row>
    <row r="751" spans="1:10" ht="12.75">
      <c r="A751" s="1" t="s">
        <v>38</v>
      </c>
      <c r="B751" s="1">
        <v>1994</v>
      </c>
      <c r="C751" s="1" t="s">
        <v>30</v>
      </c>
      <c r="D751" s="7">
        <v>168.3</v>
      </c>
      <c r="E751" s="2">
        <v>23721</v>
      </c>
      <c r="F751" s="3">
        <v>3329420.24</v>
      </c>
      <c r="G751" s="12">
        <f>IF(OR(A751="CP-Acier",A751="CP-Fonte acquis",A751="CP-Aluminium"),F751/SUMIF('Table d''actualisation'!A:A,'Dist+Alim'!B751,'Table d''actualisation'!C:C),F751/SUMIF('Table d''actualisation'!A:A,'Dist+Alim'!B751,'Table d''actualisation'!B:B))</f>
        <v>5647371.04</v>
      </c>
      <c r="H751" s="13">
        <f t="shared" si="47"/>
        <v>238.07474558408163</v>
      </c>
      <c r="I751" t="str">
        <f t="shared" si="48"/>
        <v>Plastique</v>
      </c>
      <c r="J751" s="14">
        <f t="shared" si="49"/>
        <v>-0.12515804942532874</v>
      </c>
    </row>
    <row r="752" spans="1:10" ht="12.75">
      <c r="A752" s="1" t="s">
        <v>38</v>
      </c>
      <c r="B752" s="1">
        <v>1994</v>
      </c>
      <c r="C752" s="1" t="s">
        <v>30</v>
      </c>
      <c r="D752" s="7">
        <v>168.3</v>
      </c>
      <c r="E752" s="2">
        <v>1533</v>
      </c>
      <c r="F752" s="3">
        <v>279339.83</v>
      </c>
      <c r="G752" s="12">
        <f>IF(OR(A752="CP-Acier",A752="CP-Fonte acquis",A752="CP-Aluminium"),F752/SUMIF('Table d''actualisation'!A:A,'Dist+Alim'!B752,'Table d''actualisation'!C:C),F752/SUMIF('Table d''actualisation'!A:A,'Dist+Alim'!B752,'Table d''actualisation'!B:B))</f>
        <v>473816.926835443</v>
      </c>
      <c r="H752" s="13">
        <f t="shared" si="47"/>
        <v>309.07823016010633</v>
      </c>
      <c r="I752" t="str">
        <f t="shared" si="48"/>
        <v>Plastique</v>
      </c>
      <c r="J752" s="14">
        <f t="shared" si="49"/>
        <v>1.1831225066145885</v>
      </c>
    </row>
    <row r="753" spans="1:10" ht="12.75">
      <c r="A753" s="1" t="s">
        <v>38</v>
      </c>
      <c r="B753" s="1">
        <v>1994</v>
      </c>
      <c r="C753" s="1" t="s">
        <v>31</v>
      </c>
      <c r="D753" s="7">
        <v>168.3</v>
      </c>
      <c r="E753" s="2">
        <v>2784</v>
      </c>
      <c r="F753" s="3">
        <v>354240.43</v>
      </c>
      <c r="G753" s="12">
        <f>IF(OR(A753="CP-Acier",A753="CP-Fonte acquis",A753="CP-Aluminium"),F753/SUMIF('Table d''actualisation'!A:A,'Dist+Alim'!B753,'Table d''actualisation'!C:C),F753/SUMIF('Table d''actualisation'!A:A,'Dist+Alim'!B753,'Table d''actualisation'!B:B))</f>
        <v>600863.5141772152</v>
      </c>
      <c r="H753" s="13">
        <f t="shared" si="47"/>
        <v>215.8274117015859</v>
      </c>
      <c r="I753" t="str">
        <f t="shared" si="48"/>
        <v>Plastique</v>
      </c>
      <c r="J753" s="14">
        <f t="shared" si="49"/>
        <v>-0.5350781331507006</v>
      </c>
    </row>
    <row r="754" spans="1:10" ht="12.75">
      <c r="A754" s="1" t="s">
        <v>38</v>
      </c>
      <c r="B754" s="1">
        <v>1994</v>
      </c>
      <c r="C754" s="1" t="s">
        <v>33</v>
      </c>
      <c r="D754" s="7">
        <v>168.3</v>
      </c>
      <c r="E754" s="2">
        <v>6646</v>
      </c>
      <c r="F754" s="3">
        <v>920889.71</v>
      </c>
      <c r="G754" s="12">
        <f>IF(OR(A754="CP-Acier",A754="CP-Fonte acquis",A754="CP-Aluminium"),F754/SUMIF('Table d''actualisation'!A:A,'Dist+Alim'!B754,'Table d''actualisation'!C:C),F754/SUMIF('Table d''actualisation'!A:A,'Dist+Alim'!B754,'Table d''actualisation'!B:B))</f>
        <v>1562015.4574683544</v>
      </c>
      <c r="H754" s="13">
        <f t="shared" si="47"/>
        <v>235.03091445506385</v>
      </c>
      <c r="I754" t="str">
        <f t="shared" si="48"/>
        <v>Plastique</v>
      </c>
      <c r="J754" s="14">
        <f t="shared" si="49"/>
        <v>-0.18124241071747332</v>
      </c>
    </row>
    <row r="755" spans="1:10" ht="12.75">
      <c r="A755" s="1" t="s">
        <v>38</v>
      </c>
      <c r="B755" s="1">
        <v>1994</v>
      </c>
      <c r="C755" s="1" t="s">
        <v>36</v>
      </c>
      <c r="D755" s="7">
        <v>168.3</v>
      </c>
      <c r="E755" s="2">
        <v>5842</v>
      </c>
      <c r="F755" s="3">
        <v>1078353.97</v>
      </c>
      <c r="G755" s="12">
        <f>IF(OR(A755="CP-Acier",A755="CP-Fonte acquis",A755="CP-Aluminium"),F755/SUMIF('Table d''actualisation'!A:A,'Dist+Alim'!B755,'Table d''actualisation'!C:C),F755/SUMIF('Table d''actualisation'!A:A,'Dist+Alim'!B755,'Table d''actualisation'!B:B))</f>
        <v>1829106.7339240506</v>
      </c>
      <c r="H755" s="13">
        <f t="shared" si="47"/>
        <v>313.0959832119224</v>
      </c>
      <c r="I755" t="str">
        <f t="shared" si="48"/>
        <v>Plastique</v>
      </c>
      <c r="J755" s="14">
        <f t="shared" si="49"/>
        <v>1.2571519465504961</v>
      </c>
    </row>
    <row r="756" spans="1:10" ht="12.75">
      <c r="A756" s="1" t="s">
        <v>38</v>
      </c>
      <c r="B756" s="1">
        <v>1995</v>
      </c>
      <c r="C756" s="1" t="s">
        <v>30</v>
      </c>
      <c r="D756" s="7">
        <v>168.3</v>
      </c>
      <c r="E756" s="2">
        <v>14133</v>
      </c>
      <c r="F756" s="3">
        <v>1970370.85</v>
      </c>
      <c r="G756" s="12">
        <f>IF(OR(A756="CP-Acier",A756="CP-Fonte acquis",A756="CP-Aluminium"),F756/SUMIF('Table d''actualisation'!A:A,'Dist+Alim'!B756,'Table d''actualisation'!C:C),F756/SUMIF('Table d''actualisation'!A:A,'Dist+Alim'!B756,'Table d''actualisation'!B:B))</f>
        <v>3279871.9739130437</v>
      </c>
      <c r="H756" s="13">
        <f t="shared" si="47"/>
        <v>232.0718866421173</v>
      </c>
      <c r="I756" t="str">
        <f t="shared" si="48"/>
        <v>Plastique</v>
      </c>
      <c r="J756" s="14">
        <f t="shared" si="49"/>
        <v>-0.23576422152119916</v>
      </c>
    </row>
    <row r="757" spans="1:10" ht="12.75">
      <c r="A757" s="1" t="s">
        <v>38</v>
      </c>
      <c r="B757" s="1">
        <v>1995</v>
      </c>
      <c r="C757" s="1" t="s">
        <v>30</v>
      </c>
      <c r="D757" s="7">
        <v>168.3</v>
      </c>
      <c r="E757" s="2">
        <v>3811.5</v>
      </c>
      <c r="F757" s="3">
        <v>461882.02</v>
      </c>
      <c r="G757" s="12">
        <f>IF(OR(A757="CP-Acier",A757="CP-Fonte acquis",A757="CP-Aluminium"),F757/SUMIF('Table d''actualisation'!A:A,'Dist+Alim'!B757,'Table d''actualisation'!C:C),F757/SUMIF('Table d''actualisation'!A:A,'Dist+Alim'!B757,'Table d''actualisation'!B:B))</f>
        <v>768847.0891925466</v>
      </c>
      <c r="H757" s="13">
        <f t="shared" si="47"/>
        <v>201.71771984587343</v>
      </c>
      <c r="I757" t="str">
        <f t="shared" si="48"/>
        <v>Plastique</v>
      </c>
      <c r="J757" s="14">
        <f t="shared" si="49"/>
        <v>-0.7950574231358076</v>
      </c>
    </row>
    <row r="758" spans="1:10" ht="12.75">
      <c r="A758" s="1" t="s">
        <v>38</v>
      </c>
      <c r="B758" s="1">
        <v>1995</v>
      </c>
      <c r="C758" s="1" t="s">
        <v>27</v>
      </c>
      <c r="D758" s="7">
        <v>168.3</v>
      </c>
      <c r="E758" s="2">
        <v>11413</v>
      </c>
      <c r="F758" s="3">
        <v>1901288.43</v>
      </c>
      <c r="G758" s="12">
        <f>IF(OR(A758="CP-Acier",A758="CP-Fonte acquis",A758="CP-Aluminium"),F758/SUMIF('Table d''actualisation'!A:A,'Dist+Alim'!B758,'Table d''actualisation'!C:C),F758/SUMIF('Table d''actualisation'!A:A,'Dist+Alim'!B758,'Table d''actualisation'!B:B))</f>
        <v>3164877.6350310557</v>
      </c>
      <c r="H758" s="13">
        <f t="shared" si="47"/>
        <v>277.3046206107996</v>
      </c>
      <c r="I758" t="str">
        <f t="shared" si="48"/>
        <v>Plastique</v>
      </c>
      <c r="J758" s="14">
        <f t="shared" si="49"/>
        <v>0.5976752455853951</v>
      </c>
    </row>
    <row r="759" spans="1:10" ht="12.75">
      <c r="A759" s="1" t="s">
        <v>38</v>
      </c>
      <c r="B759" s="1">
        <v>1995</v>
      </c>
      <c r="C759" s="1" t="s">
        <v>31</v>
      </c>
      <c r="D759" s="7">
        <v>168.3</v>
      </c>
      <c r="E759" s="2">
        <v>4682</v>
      </c>
      <c r="F759" s="3">
        <v>483026.09</v>
      </c>
      <c r="G759" s="12">
        <f>IF(OR(A759="CP-Acier",A759="CP-Fonte acquis",A759="CP-Aluminium"),F759/SUMIF('Table d''actualisation'!A:A,'Dist+Alim'!B759,'Table d''actualisation'!C:C),F759/SUMIF('Table d''actualisation'!A:A,'Dist+Alim'!B759,'Table d''actualisation'!B:B))</f>
        <v>804043.4293167702</v>
      </c>
      <c r="H759" s="13">
        <f t="shared" si="47"/>
        <v>171.7307623487335</v>
      </c>
      <c r="I759" t="str">
        <f t="shared" si="48"/>
        <v>Plastique</v>
      </c>
      <c r="J759" s="14">
        <f t="shared" si="49"/>
        <v>-1.347584579550193</v>
      </c>
    </row>
    <row r="760" spans="1:10" ht="12.75">
      <c r="A760" s="1" t="s">
        <v>38</v>
      </c>
      <c r="B760" s="1">
        <v>1995</v>
      </c>
      <c r="C760" s="1" t="s">
        <v>33</v>
      </c>
      <c r="D760" s="7">
        <v>168.3</v>
      </c>
      <c r="E760" s="2">
        <v>6950</v>
      </c>
      <c r="F760" s="3">
        <v>820835.64</v>
      </c>
      <c r="G760" s="12">
        <f>IF(OR(A760="CP-Acier",A760="CP-Fonte acquis",A760="CP-Aluminium"),F760/SUMIF('Table d''actualisation'!A:A,'Dist+Alim'!B760,'Table d''actualisation'!C:C),F760/SUMIF('Table d''actualisation'!A:A,'Dist+Alim'!B760,'Table d''actualisation'!B:B))</f>
        <v>1366359.9473291927</v>
      </c>
      <c r="H760" s="13">
        <f t="shared" si="47"/>
        <v>196.5985535725457</v>
      </c>
      <c r="I760" t="str">
        <f t="shared" si="48"/>
        <v>Plastique</v>
      </c>
      <c r="J760" s="14">
        <f t="shared" si="49"/>
        <v>-0.8893810431457391</v>
      </c>
    </row>
    <row r="761" spans="1:10" ht="12.75">
      <c r="A761" s="1" t="s">
        <v>38</v>
      </c>
      <c r="B761" s="1">
        <v>1995</v>
      </c>
      <c r="C761" s="1" t="s">
        <v>36</v>
      </c>
      <c r="D761" s="7">
        <v>168.3</v>
      </c>
      <c r="E761" s="2">
        <v>558</v>
      </c>
      <c r="F761" s="3">
        <v>103943.94044443534</v>
      </c>
      <c r="G761" s="12">
        <f>IF(OR(A761="CP-Acier",A761="CP-Fonte acquis",A761="CP-Aluminium"),F761/SUMIF('Table d''actualisation'!A:A,'Dist+Alim'!B761,'Table d''actualisation'!C:C),F761/SUMIF('Table d''actualisation'!A:A,'Dist+Alim'!B761,'Table d''actualisation'!B:B))</f>
        <v>173024.6958950849</v>
      </c>
      <c r="H761" s="13">
        <f t="shared" si="47"/>
        <v>310.08010017040306</v>
      </c>
      <c r="I761" t="str">
        <f t="shared" si="48"/>
        <v>Plastique</v>
      </c>
      <c r="J761" s="14">
        <f t="shared" si="49"/>
        <v>1.2015825450475939</v>
      </c>
    </row>
    <row r="762" spans="1:10" ht="12.75">
      <c r="A762" s="1" t="s">
        <v>38</v>
      </c>
      <c r="B762" s="1">
        <v>1995</v>
      </c>
      <c r="C762" s="1" t="s">
        <v>34</v>
      </c>
      <c r="D762" s="7">
        <v>168.3</v>
      </c>
      <c r="E762" s="2">
        <v>2519</v>
      </c>
      <c r="F762" s="3">
        <v>250737.23</v>
      </c>
      <c r="G762" s="12">
        <f>IF(OR(A762="CP-Acier",A762="CP-Fonte acquis",A762="CP-Aluminium"),F762/SUMIF('Table d''actualisation'!A:A,'Dist+Alim'!B762,'Table d''actualisation'!C:C),F762/SUMIF('Table d''actualisation'!A:A,'Dist+Alim'!B762,'Table d''actualisation'!B:B))</f>
        <v>417376.25863354036</v>
      </c>
      <c r="H762" s="13">
        <f t="shared" si="47"/>
        <v>165.6912499537675</v>
      </c>
      <c r="I762" t="str">
        <f t="shared" si="48"/>
        <v>Plastique</v>
      </c>
      <c r="J762" s="14">
        <f t="shared" si="49"/>
        <v>-1.4588661128647435</v>
      </c>
    </row>
    <row r="763" spans="1:10" ht="12.75">
      <c r="A763" s="1" t="s">
        <v>38</v>
      </c>
      <c r="B763" s="1">
        <v>1996</v>
      </c>
      <c r="C763" s="1" t="s">
        <v>30</v>
      </c>
      <c r="D763" s="7">
        <v>168.3</v>
      </c>
      <c r="E763" s="2">
        <v>1870</v>
      </c>
      <c r="F763" s="3">
        <v>403673.04</v>
      </c>
      <c r="G763" s="12">
        <f>IF(OR(A763="CP-Acier",A763="CP-Fonte acquis",A763="CP-Aluminium"),F763/SUMIF('Table d''actualisation'!A:A,'Dist+Alim'!B763,'Table d''actualisation'!C:C),F763/SUMIF('Table d''actualisation'!A:A,'Dist+Alim'!B763,'Table d''actualisation'!B:B))</f>
        <v>655662.8770909092</v>
      </c>
      <c r="H763" s="13">
        <f t="shared" si="47"/>
        <v>350.6218594069033</v>
      </c>
      <c r="I763" t="str">
        <f t="shared" si="48"/>
        <v>Plastique</v>
      </c>
      <c r="J763" s="14">
        <f t="shared" si="49"/>
        <v>1.948588070670412</v>
      </c>
    </row>
    <row r="764" spans="1:10" ht="12.75">
      <c r="A764" s="1" t="s">
        <v>38</v>
      </c>
      <c r="B764" s="1">
        <v>1996</v>
      </c>
      <c r="C764" s="1" t="s">
        <v>30</v>
      </c>
      <c r="D764" s="7">
        <v>168.3</v>
      </c>
      <c r="E764" s="2">
        <v>3858</v>
      </c>
      <c r="F764" s="3">
        <v>566782.21</v>
      </c>
      <c r="G764" s="12">
        <f>IF(OR(A764="CP-Acier",A764="CP-Fonte acquis",A764="CP-Aluminium"),F764/SUMIF('Table d''actualisation'!A:A,'Dist+Alim'!B764,'Table d''actualisation'!C:C),F764/SUMIF('Table d''actualisation'!A:A,'Dist+Alim'!B764,'Table d''actualisation'!B:B))</f>
        <v>920591.7107878788</v>
      </c>
      <c r="H764" s="13">
        <f t="shared" si="47"/>
        <v>238.61889859716922</v>
      </c>
      <c r="I764" t="str">
        <f t="shared" si="48"/>
        <v>Plastique</v>
      </c>
      <c r="J764" s="14">
        <f t="shared" si="49"/>
        <v>-0.11513171324219698</v>
      </c>
    </row>
    <row r="765" spans="1:10" ht="12.75">
      <c r="A765" s="1" t="s">
        <v>38</v>
      </c>
      <c r="B765" s="1">
        <v>1996</v>
      </c>
      <c r="C765" s="1" t="s">
        <v>27</v>
      </c>
      <c r="D765" s="7">
        <v>168.3</v>
      </c>
      <c r="E765" s="2">
        <v>4068</v>
      </c>
      <c r="F765" s="3">
        <v>522421.66</v>
      </c>
      <c r="G765" s="12">
        <f>IF(OR(A765="CP-Acier",A765="CP-Fonte acquis",A765="CP-Aluminium"),F765/SUMIF('Table d''actualisation'!A:A,'Dist+Alim'!B765,'Table d''actualisation'!C:C),F765/SUMIF('Table d''actualisation'!A:A,'Dist+Alim'!B765,'Table d''actualisation'!B:B))</f>
        <v>848539.4235151516</v>
      </c>
      <c r="H765" s="13">
        <f t="shared" si="47"/>
        <v>208.58884550519952</v>
      </c>
      <c r="I765" t="str">
        <f t="shared" si="48"/>
        <v>Plastique</v>
      </c>
      <c r="J765" s="14">
        <f t="shared" si="49"/>
        <v>-0.6684529310903757</v>
      </c>
    </row>
    <row r="766" spans="1:10" ht="12.75">
      <c r="A766" s="1" t="s">
        <v>38</v>
      </c>
      <c r="B766" s="1">
        <v>1996</v>
      </c>
      <c r="C766" s="1" t="s">
        <v>36</v>
      </c>
      <c r="D766" s="7">
        <v>168.3</v>
      </c>
      <c r="E766" s="2">
        <v>11717</v>
      </c>
      <c r="F766" s="3">
        <v>2461535.3795555644</v>
      </c>
      <c r="G766" s="12">
        <f>IF(OR(A766="CP-Acier",A766="CP-Fonte acquis",A766="CP-Aluminium"),F766/SUMIF('Table d''actualisation'!A:A,'Dist+Alim'!B766,'Table d''actualisation'!C:C),F766/SUMIF('Table d''actualisation'!A:A,'Dist+Alim'!B766,'Table d''actualisation'!B:B))</f>
        <v>3998130.192247826</v>
      </c>
      <c r="H766" s="13">
        <f t="shared" si="47"/>
        <v>341.22473263188755</v>
      </c>
      <c r="I766" t="str">
        <f t="shared" si="48"/>
        <v>Plastique</v>
      </c>
      <c r="J766" s="14">
        <f t="shared" si="49"/>
        <v>1.7754405369147734</v>
      </c>
    </row>
    <row r="767" spans="1:10" ht="12.75">
      <c r="A767" s="1" t="s">
        <v>38</v>
      </c>
      <c r="B767" s="1">
        <v>1997</v>
      </c>
      <c r="C767" s="1" t="s">
        <v>30</v>
      </c>
      <c r="D767" s="7">
        <v>168.3</v>
      </c>
      <c r="E767" s="2">
        <v>3928</v>
      </c>
      <c r="F767" s="3">
        <v>730483.31</v>
      </c>
      <c r="G767" s="12">
        <f>IF(OR(A767="CP-Acier",A767="CP-Fonte acquis",A767="CP-Aluminium"),F767/SUMIF('Table d''actualisation'!A:A,'Dist+Alim'!B767,'Table d''actualisation'!C:C),F767/SUMIF('Table d''actualisation'!A:A,'Dist+Alim'!B767,'Table d''actualisation'!B:B))</f>
        <v>1161836.9559643918</v>
      </c>
      <c r="H767" s="13">
        <f t="shared" si="47"/>
        <v>295.78333909480443</v>
      </c>
      <c r="I767" t="str">
        <f t="shared" si="48"/>
        <v>Plastique</v>
      </c>
      <c r="J767" s="14">
        <f t="shared" si="49"/>
        <v>0.9381563957361877</v>
      </c>
    </row>
    <row r="768" spans="1:10" ht="12.75">
      <c r="A768" s="1" t="s">
        <v>38</v>
      </c>
      <c r="B768" s="1">
        <v>1997</v>
      </c>
      <c r="C768" s="1" t="s">
        <v>33</v>
      </c>
      <c r="D768" s="7">
        <v>168.3</v>
      </c>
      <c r="E768" s="2">
        <v>1994</v>
      </c>
      <c r="F768" s="3">
        <v>355879.91</v>
      </c>
      <c r="G768" s="12">
        <f>IF(OR(A768="CP-Acier",A768="CP-Fonte acquis",A768="CP-Aluminium"),F768/SUMIF('Table d''actualisation'!A:A,'Dist+Alim'!B768,'Table d''actualisation'!C:C),F768/SUMIF('Table d''actualisation'!A:A,'Dist+Alim'!B768,'Table d''actualisation'!B:B))</f>
        <v>566028.5808902077</v>
      </c>
      <c r="H768" s="13">
        <f t="shared" si="47"/>
        <v>283.86588810943215</v>
      </c>
      <c r="I768" t="str">
        <f t="shared" si="48"/>
        <v>Plastique</v>
      </c>
      <c r="J768" s="14">
        <f t="shared" si="49"/>
        <v>0.7185704205573589</v>
      </c>
    </row>
    <row r="769" spans="1:10" ht="12.75">
      <c r="A769" s="1" t="s">
        <v>38</v>
      </c>
      <c r="B769" s="1">
        <v>1997</v>
      </c>
      <c r="C769" s="1" t="s">
        <v>36</v>
      </c>
      <c r="D769" s="7">
        <v>168.3</v>
      </c>
      <c r="E769" s="2">
        <v>1382</v>
      </c>
      <c r="F769" s="3">
        <v>165754.4</v>
      </c>
      <c r="G769" s="12">
        <f>IF(OR(A769="CP-Acier",A769="CP-Fonte acquis",A769="CP-Aluminium"),F769/SUMIF('Table d''actualisation'!A:A,'Dist+Alim'!B769,'Table d''actualisation'!C:C),F769/SUMIF('Table d''actualisation'!A:A,'Dist+Alim'!B769,'Table d''actualisation'!B:B))</f>
        <v>263633.1109792285</v>
      </c>
      <c r="H769" s="13">
        <f t="shared" si="47"/>
        <v>190.76201952187301</v>
      </c>
      <c r="I769" t="str">
        <f t="shared" si="48"/>
        <v>Plastique</v>
      </c>
      <c r="J769" s="14">
        <f t="shared" si="49"/>
        <v>-0.9969225822512484</v>
      </c>
    </row>
    <row r="770" spans="1:10" ht="12.75">
      <c r="A770" s="1" t="s">
        <v>39</v>
      </c>
      <c r="B770" s="1">
        <v>1997</v>
      </c>
      <c r="C770" s="1" t="s">
        <v>30</v>
      </c>
      <c r="D770" s="7">
        <v>168.3</v>
      </c>
      <c r="E770" s="2">
        <v>1694</v>
      </c>
      <c r="F770" s="3">
        <v>354893.28</v>
      </c>
      <c r="G770" s="12">
        <f>IF(OR(A770="CP-Acier",A770="CP-Fonte acquis",A770="CP-Aluminium"),F770/SUMIF('Table d''actualisation'!A:A,'Dist+Alim'!B770,'Table d''actualisation'!C:C),F770/SUMIF('Table d''actualisation'!A:A,'Dist+Alim'!B770,'Table d''actualisation'!B:B))</f>
        <v>564459.3414836796</v>
      </c>
      <c r="H770" s="13">
        <f t="shared" si="47"/>
        <v>333.2109453858793</v>
      </c>
      <c r="I770" t="str">
        <f t="shared" si="48"/>
        <v>Plastique</v>
      </c>
      <c r="J770" s="14">
        <f t="shared" si="49"/>
        <v>1.627781839643831</v>
      </c>
    </row>
    <row r="771" spans="1:10" ht="12.75">
      <c r="A771" s="1" t="s">
        <v>38</v>
      </c>
      <c r="B771" s="1">
        <v>1998</v>
      </c>
      <c r="C771" s="1" t="s">
        <v>30</v>
      </c>
      <c r="D771" s="7">
        <v>168.3</v>
      </c>
      <c r="E771" s="2">
        <v>1601</v>
      </c>
      <c r="F771" s="3">
        <v>340626.19</v>
      </c>
      <c r="G771" s="12">
        <f>IF(OR(A771="CP-Acier",A771="CP-Fonte acquis",A771="CP-Aluminium"),F771/SUMIF('Table d''actualisation'!A:A,'Dist+Alim'!B771,'Table d''actualisation'!C:C),F771/SUMIF('Table d''actualisation'!A:A,'Dist+Alim'!B771,'Table d''actualisation'!B:B))</f>
        <v>530743.133255814</v>
      </c>
      <c r="H771" s="13">
        <f t="shared" si="47"/>
        <v>331.5072662434816</v>
      </c>
      <c r="I771" t="str">
        <f t="shared" si="48"/>
        <v>Plastique</v>
      </c>
      <c r="J771" s="14">
        <f t="shared" si="49"/>
        <v>1.596390559215288</v>
      </c>
    </row>
    <row r="772" spans="1:10" ht="12.75">
      <c r="A772" s="1" t="s">
        <v>38</v>
      </c>
      <c r="B772" s="1">
        <v>1998</v>
      </c>
      <c r="C772" s="1" t="s">
        <v>30</v>
      </c>
      <c r="D772" s="7">
        <v>168.3</v>
      </c>
      <c r="E772" s="2">
        <v>3396</v>
      </c>
      <c r="F772" s="3">
        <v>647406.23</v>
      </c>
      <c r="G772" s="12">
        <f>IF(OR(A772="CP-Acier",A772="CP-Fonte acquis",A772="CP-Aluminium"),F772/SUMIF('Table d''actualisation'!A:A,'Dist+Alim'!B772,'Table d''actualisation'!C:C),F772/SUMIF('Table d''actualisation'!A:A,'Dist+Alim'!B772,'Table d''actualisation'!B:B))</f>
        <v>1008749.2420930233</v>
      </c>
      <c r="H772" s="13">
        <f t="shared" si="47"/>
        <v>297.0404128660257</v>
      </c>
      <c r="I772" t="str">
        <f t="shared" si="48"/>
        <v>Plastique</v>
      </c>
      <c r="J772" s="14">
        <f t="shared" si="49"/>
        <v>0.9613187120959662</v>
      </c>
    </row>
    <row r="773" spans="1:10" ht="12.75">
      <c r="A773" s="1" t="s">
        <v>38</v>
      </c>
      <c r="B773" s="1">
        <v>1998</v>
      </c>
      <c r="C773" s="1" t="s">
        <v>30</v>
      </c>
      <c r="D773" s="7">
        <v>168.3</v>
      </c>
      <c r="E773" s="2">
        <v>2701.35</v>
      </c>
      <c r="F773" s="3">
        <v>400634.5</v>
      </c>
      <c r="G773" s="12">
        <f>IF(OR(A773="CP-Acier",A773="CP-Fonte acquis",A773="CP-Aluminium"),F773/SUMIF('Table d''actualisation'!A:A,'Dist+Alim'!B773,'Table d''actualisation'!C:C),F773/SUMIF('Table d''actualisation'!A:A,'Dist+Alim'!B773,'Table d''actualisation'!B:B))</f>
        <v>624244.4534883721</v>
      </c>
      <c r="H773" s="13">
        <f aca="true" t="shared" si="50" ref="H773:H832">G773/E773</f>
        <v>231.08610638694438</v>
      </c>
      <c r="I773" t="str">
        <f aca="true" t="shared" si="51" ref="I773:I832">IF(OR(A773="CP-Acier",A773="CP-Fonte acquis",A773="CP-Aluminium"),"Acier","Plastique")</f>
        <v>Plastique</v>
      </c>
      <c r="J773" s="14">
        <f t="shared" si="49"/>
        <v>-0.25392779684530775</v>
      </c>
    </row>
    <row r="774" spans="1:10" ht="12.75">
      <c r="A774" s="1" t="s">
        <v>38</v>
      </c>
      <c r="B774" s="1">
        <v>1998</v>
      </c>
      <c r="C774" s="1" t="s">
        <v>33</v>
      </c>
      <c r="D774" s="7">
        <v>168.3</v>
      </c>
      <c r="E774" s="2">
        <v>4308</v>
      </c>
      <c r="F774" s="3">
        <v>573131.86</v>
      </c>
      <c r="G774" s="12">
        <f>IF(OR(A774="CP-Acier",A774="CP-Fonte acquis",A774="CP-Aluminium"),F774/SUMIF('Table d''actualisation'!A:A,'Dist+Alim'!B774,'Table d''actualisation'!C:C),F774/SUMIF('Table d''actualisation'!A:A,'Dist+Alim'!B774,'Table d''actualisation'!B:B))</f>
        <v>893019.4097674419</v>
      </c>
      <c r="H774" s="13">
        <f t="shared" si="50"/>
        <v>207.29327060525577</v>
      </c>
      <c r="I774" t="str">
        <f t="shared" si="51"/>
        <v>Plastique</v>
      </c>
      <c r="J774" s="14">
        <f t="shared" si="49"/>
        <v>-0.6923246531700846</v>
      </c>
    </row>
    <row r="775" spans="1:10" ht="12.75">
      <c r="A775" s="1" t="s">
        <v>38</v>
      </c>
      <c r="B775" s="1">
        <v>1998</v>
      </c>
      <c r="C775" s="1" t="s">
        <v>36</v>
      </c>
      <c r="D775" s="7">
        <v>168.3</v>
      </c>
      <c r="E775" s="2">
        <v>2476</v>
      </c>
      <c r="F775" s="3">
        <v>334848.23</v>
      </c>
      <c r="G775" s="12">
        <f>IF(OR(A775="CP-Acier",A775="CP-Fonte acquis",A775="CP-Aluminium"),F775/SUMIF('Table d''actualisation'!A:A,'Dist+Alim'!B775,'Table d''actualisation'!C:C),F775/SUMIF('Table d''actualisation'!A:A,'Dist+Alim'!B775,'Table d''actualisation'!B:B))</f>
        <v>521740.2653488372</v>
      </c>
      <c r="H775" s="13">
        <f t="shared" si="50"/>
        <v>210.71900862230905</v>
      </c>
      <c r="I775" t="str">
        <f t="shared" si="51"/>
        <v>Plastique</v>
      </c>
      <c r="J775" s="14">
        <f t="shared" si="49"/>
        <v>-0.6292034350417156</v>
      </c>
    </row>
    <row r="776" spans="1:10" ht="12.75">
      <c r="A776" s="1" t="s">
        <v>38</v>
      </c>
      <c r="B776" s="1">
        <v>1999</v>
      </c>
      <c r="C776" s="1" t="s">
        <v>30</v>
      </c>
      <c r="D776" s="7">
        <v>168.3</v>
      </c>
      <c r="E776" s="2">
        <v>6129</v>
      </c>
      <c r="F776" s="3">
        <v>957103.72</v>
      </c>
      <c r="G776" s="12">
        <f>IF(OR(A776="CP-Acier",A776="CP-Fonte acquis",A776="CP-Aluminium"),F776/SUMIF('Table d''actualisation'!A:A,'Dist+Alim'!B776,'Table d''actualisation'!C:C),F776/SUMIF('Table d''actualisation'!A:A,'Dist+Alim'!B776,'Table d''actualisation'!B:B))</f>
        <v>1461560.0966381766</v>
      </c>
      <c r="H776" s="13">
        <f t="shared" si="50"/>
        <v>238.46632348477348</v>
      </c>
      <c r="I776" t="str">
        <f t="shared" si="51"/>
        <v>Plastique</v>
      </c>
      <c r="J776" s="14">
        <f t="shared" si="49"/>
        <v>-0.11794299854847265</v>
      </c>
    </row>
    <row r="777" spans="1:10" ht="12.75">
      <c r="A777" s="1" t="s">
        <v>38</v>
      </c>
      <c r="B777" s="1">
        <v>1999</v>
      </c>
      <c r="C777" s="1" t="s">
        <v>30</v>
      </c>
      <c r="D777" s="7">
        <v>168.3</v>
      </c>
      <c r="E777" s="2">
        <v>1786.1</v>
      </c>
      <c r="F777" s="3">
        <v>240338.02</v>
      </c>
      <c r="G777" s="12">
        <f>IF(OR(A777="CP-Acier",A777="CP-Fonte acquis",A777="CP-Aluminium"),F777/SUMIF('Table d''actualisation'!A:A,'Dist+Alim'!B777,'Table d''actualisation'!C:C),F777/SUMIF('Table d''actualisation'!A:A,'Dist+Alim'!B777,'Table d''actualisation'!B:B))</f>
        <v>367011.9051851852</v>
      </c>
      <c r="H777" s="13">
        <f t="shared" si="50"/>
        <v>205.4822827306339</v>
      </c>
      <c r="I777" t="str">
        <f t="shared" si="51"/>
        <v>Plastique</v>
      </c>
      <c r="J777" s="14">
        <f t="shared" si="49"/>
        <v>-0.7256931594869123</v>
      </c>
    </row>
    <row r="778" spans="1:10" ht="12.75">
      <c r="A778" s="1" t="s">
        <v>38</v>
      </c>
      <c r="B778" s="1">
        <v>1999</v>
      </c>
      <c r="C778" s="1" t="s">
        <v>31</v>
      </c>
      <c r="D778" s="7">
        <v>168.3</v>
      </c>
      <c r="E778" s="2">
        <v>2958</v>
      </c>
      <c r="F778" s="3">
        <v>294446.44</v>
      </c>
      <c r="G778" s="12">
        <f>IF(OR(A778="CP-Acier",A778="CP-Fonte acquis",A778="CP-Aluminium"),F778/SUMIF('Table d''actualisation'!A:A,'Dist+Alim'!B778,'Table d''actualisation'!C:C),F778/SUMIF('Table d''actualisation'!A:A,'Dist+Alim'!B778,'Table d''actualisation'!B:B))</f>
        <v>449639.0080911681</v>
      </c>
      <c r="H778" s="13">
        <f t="shared" si="50"/>
        <v>152.00777825935367</v>
      </c>
      <c r="I778" t="str">
        <f t="shared" si="51"/>
        <v>Plastique</v>
      </c>
      <c r="J778" s="14">
        <f t="shared" si="49"/>
        <v>-1.7109920481455172</v>
      </c>
    </row>
    <row r="779" spans="1:10" ht="12.75">
      <c r="A779" s="1" t="s">
        <v>38</v>
      </c>
      <c r="B779" s="1">
        <v>1999</v>
      </c>
      <c r="C779" s="1" t="s">
        <v>36</v>
      </c>
      <c r="D779" s="7">
        <v>168.3</v>
      </c>
      <c r="E779" s="2">
        <v>6303</v>
      </c>
      <c r="F779" s="3">
        <v>846521.64</v>
      </c>
      <c r="G779" s="12">
        <f>IF(OR(A779="CP-Acier",A779="CP-Fonte acquis",A779="CP-Aluminium"),F779/SUMIF('Table d''actualisation'!A:A,'Dist+Alim'!B779,'Table d''actualisation'!C:C),F779/SUMIF('Table d''actualisation'!A:A,'Dist+Alim'!B779,'Table d''actualisation'!B:B))</f>
        <v>1292694.0143589745</v>
      </c>
      <c r="H779" s="13">
        <f t="shared" si="50"/>
        <v>205.0918632966801</v>
      </c>
      <c r="I779" t="str">
        <f t="shared" si="51"/>
        <v>Plastique</v>
      </c>
      <c r="J779" s="14">
        <f aca="true" t="shared" si="52" ref="J779:J820">(H779-AVERAGE($H$714:$H$820))/STDEV($H$714:$H$820)</f>
        <v>-0.732886864939424</v>
      </c>
    </row>
    <row r="780" spans="1:10" ht="12.75">
      <c r="A780" s="1" t="s">
        <v>38</v>
      </c>
      <c r="B780" s="1">
        <v>1999</v>
      </c>
      <c r="C780" s="1" t="s">
        <v>34</v>
      </c>
      <c r="D780" s="7">
        <v>168.3</v>
      </c>
      <c r="E780" s="2">
        <v>960</v>
      </c>
      <c r="F780" s="3">
        <v>103195.23</v>
      </c>
      <c r="G780" s="12">
        <f>IF(OR(A780="CP-Acier",A780="CP-Fonte acquis",A780="CP-Aluminium"),F780/SUMIF('Table d''actualisation'!A:A,'Dist+Alim'!B780,'Table d''actualisation'!C:C),F780/SUMIF('Table d''actualisation'!A:A,'Dist+Alim'!B780,'Table d''actualisation'!B:B))</f>
        <v>157585.87829059828</v>
      </c>
      <c r="H780" s="13">
        <f t="shared" si="50"/>
        <v>164.15195655270654</v>
      </c>
      <c r="I780" t="str">
        <f t="shared" si="51"/>
        <v>Plastique</v>
      </c>
      <c r="J780" s="14">
        <f t="shared" si="52"/>
        <v>-1.4872284902702129</v>
      </c>
    </row>
    <row r="781" spans="1:10" ht="12.75">
      <c r="A781" s="1" t="s">
        <v>38</v>
      </c>
      <c r="B781" s="1">
        <v>2000</v>
      </c>
      <c r="C781" s="1" t="s">
        <v>30</v>
      </c>
      <c r="D781" s="7">
        <v>168.3</v>
      </c>
      <c r="E781" s="2">
        <v>15233.5</v>
      </c>
      <c r="F781" s="3">
        <v>1567553.72</v>
      </c>
      <c r="G781" s="12">
        <f>IF(OR(A781="CP-Acier",A781="CP-Fonte acquis",A781="CP-Aluminium"),F781/SUMIF('Table d''actualisation'!A:A,'Dist+Alim'!B781,'Table d''actualisation'!C:C),F781/SUMIF('Table d''actualisation'!A:A,'Dist+Alim'!B781,'Table d''actualisation'!B:B))</f>
        <v>2346951.9383240226</v>
      </c>
      <c r="H781" s="13">
        <f t="shared" si="50"/>
        <v>154.0651812337298</v>
      </c>
      <c r="I781" t="str">
        <f t="shared" si="51"/>
        <v>Plastique</v>
      </c>
      <c r="J781" s="14">
        <f t="shared" si="52"/>
        <v>-1.673083200102532</v>
      </c>
    </row>
    <row r="782" spans="1:10" ht="12.75">
      <c r="A782" s="1" t="s">
        <v>38</v>
      </c>
      <c r="B782" s="1">
        <v>2000</v>
      </c>
      <c r="C782" s="1" t="s">
        <v>30</v>
      </c>
      <c r="D782" s="7">
        <v>168.3</v>
      </c>
      <c r="E782" s="2">
        <v>2388.546706</v>
      </c>
      <c r="F782" s="3">
        <v>473801.75</v>
      </c>
      <c r="G782" s="12">
        <f>IF(OR(A782="CP-Acier",A782="CP-Fonte acquis",A782="CP-Aluminium"),F782/SUMIF('Table d''actualisation'!A:A,'Dist+Alim'!B782,'Table d''actualisation'!C:C),F782/SUMIF('Table d''actualisation'!A:A,'Dist+Alim'!B782,'Table d''actualisation'!B:B))</f>
        <v>709379.1564245811</v>
      </c>
      <c r="H782" s="13">
        <f t="shared" si="50"/>
        <v>296.9919552515466</v>
      </c>
      <c r="I782" t="str">
        <f t="shared" si="51"/>
        <v>Plastique</v>
      </c>
      <c r="J782" s="14">
        <f t="shared" si="52"/>
        <v>0.9604258523272712</v>
      </c>
    </row>
    <row r="783" spans="1:10" ht="12.75">
      <c r="A783" s="1" t="s">
        <v>38</v>
      </c>
      <c r="B783" s="1">
        <v>2000</v>
      </c>
      <c r="C783" s="1" t="s">
        <v>30</v>
      </c>
      <c r="D783" s="7">
        <v>168.3</v>
      </c>
      <c r="E783" s="2">
        <v>3845</v>
      </c>
      <c r="F783" s="3">
        <v>441371.69</v>
      </c>
      <c r="G783" s="12">
        <f>IF(OR(A783="CP-Acier",A783="CP-Fonte acquis",A783="CP-Aluminium"),F783/SUMIF('Table d''actualisation'!A:A,'Dist+Alim'!B783,'Table d''actualisation'!C:C),F783/SUMIF('Table d''actualisation'!A:A,'Dist+Alim'!B783,'Table d''actualisation'!B:B))</f>
        <v>660824.6531843576</v>
      </c>
      <c r="H783" s="13">
        <f t="shared" si="50"/>
        <v>171.8659696188186</v>
      </c>
      <c r="I783" t="str">
        <f t="shared" si="51"/>
        <v>Plastique</v>
      </c>
      <c r="J783" s="14">
        <f t="shared" si="52"/>
        <v>-1.3450933068535946</v>
      </c>
    </row>
    <row r="784" spans="1:10" ht="12.75">
      <c r="A784" s="1" t="s">
        <v>38</v>
      </c>
      <c r="B784" s="1">
        <v>2000</v>
      </c>
      <c r="C784" s="1" t="s">
        <v>33</v>
      </c>
      <c r="D784" s="7">
        <v>168.3</v>
      </c>
      <c r="E784" s="2">
        <v>8353</v>
      </c>
      <c r="F784" s="3">
        <v>1037665.79</v>
      </c>
      <c r="G784" s="12">
        <f>IF(OR(A784="CP-Acier",A784="CP-Fonte acquis",A784="CP-Aluminium"),F784/SUMIF('Table d''actualisation'!A:A,'Dist+Alim'!B784,'Table d''actualisation'!C:C),F784/SUMIF('Table d''actualisation'!A:A,'Dist+Alim'!B784,'Table d''actualisation'!B:B))</f>
        <v>1553600.177206704</v>
      </c>
      <c r="H784" s="13">
        <f t="shared" si="50"/>
        <v>185.99307760166454</v>
      </c>
      <c r="I784" t="str">
        <f t="shared" si="51"/>
        <v>Plastique</v>
      </c>
      <c r="J784" s="14">
        <f t="shared" si="52"/>
        <v>-1.0847931145828282</v>
      </c>
    </row>
    <row r="785" spans="1:10" ht="12.75">
      <c r="A785" s="1" t="s">
        <v>38</v>
      </c>
      <c r="B785" s="1">
        <v>2000</v>
      </c>
      <c r="C785" s="1" t="s">
        <v>36</v>
      </c>
      <c r="D785" s="7">
        <v>168.3</v>
      </c>
      <c r="E785" s="2">
        <v>1534</v>
      </c>
      <c r="F785" s="3">
        <v>316237.46</v>
      </c>
      <c r="G785" s="12">
        <f>IF(OR(A785="CP-Acier",A785="CP-Fonte acquis",A785="CP-Aluminium"),F785/SUMIF('Table d''actualisation'!A:A,'Dist+Alim'!B785,'Table d''actualisation'!C:C),F785/SUMIF('Table d''actualisation'!A:A,'Dist+Alim'!B785,'Table d''actualisation'!B:B))</f>
        <v>473472.84513966483</v>
      </c>
      <c r="H785" s="13">
        <f t="shared" si="50"/>
        <v>308.65244142090273</v>
      </c>
      <c r="I785" t="str">
        <f t="shared" si="51"/>
        <v>Plastique</v>
      </c>
      <c r="J785" s="14">
        <f t="shared" si="52"/>
        <v>1.175277101113618</v>
      </c>
    </row>
    <row r="786" spans="1:10" ht="12.75">
      <c r="A786" s="1" t="s">
        <v>38</v>
      </c>
      <c r="B786" s="1">
        <v>2000</v>
      </c>
      <c r="C786" s="1" t="s">
        <v>34</v>
      </c>
      <c r="D786" s="7">
        <v>168.3</v>
      </c>
      <c r="E786" s="2">
        <v>7344</v>
      </c>
      <c r="F786" s="3">
        <v>712418.7</v>
      </c>
      <c r="G786" s="12">
        <f>IF(OR(A786="CP-Acier",A786="CP-Fonte acquis",A786="CP-Aluminium"),F786/SUMIF('Table d''actualisation'!A:A,'Dist+Alim'!B786,'Table d''actualisation'!C:C),F786/SUMIF('Table d''actualisation'!A:A,'Dist+Alim'!B786,'Table d''actualisation'!B:B))</f>
        <v>1066638.053631285</v>
      </c>
      <c r="H786" s="13">
        <f t="shared" si="50"/>
        <v>145.2393863877022</v>
      </c>
      <c r="I786" t="str">
        <f t="shared" si="51"/>
        <v>Plastique</v>
      </c>
      <c r="J786" s="14">
        <f t="shared" si="52"/>
        <v>-1.8357036103204563</v>
      </c>
    </row>
    <row r="787" spans="1:10" ht="12.75">
      <c r="A787" s="1" t="s">
        <v>39</v>
      </c>
      <c r="B787" s="1">
        <v>2000</v>
      </c>
      <c r="C787" s="1" t="s">
        <v>30</v>
      </c>
      <c r="D787" s="7">
        <v>168.3</v>
      </c>
      <c r="E787" s="2">
        <v>607</v>
      </c>
      <c r="F787" s="3">
        <v>76115.25</v>
      </c>
      <c r="G787" s="12">
        <f>IF(OR(A787="CP-Acier",A787="CP-Fonte acquis",A787="CP-Aluminium"),F787/SUMIF('Table d''actualisation'!A:A,'Dist+Alim'!B787,'Table d''actualisation'!C:C),F787/SUMIF('Table d''actualisation'!A:A,'Dist+Alim'!B787,'Table d''actualisation'!B:B))</f>
        <v>113960.26256983241</v>
      </c>
      <c r="H787" s="13">
        <f t="shared" si="50"/>
        <v>187.74343092229392</v>
      </c>
      <c r="I787" t="str">
        <f t="shared" si="51"/>
        <v>Plastique</v>
      </c>
      <c r="J787" s="14">
        <f t="shared" si="52"/>
        <v>-1.0525418352371303</v>
      </c>
    </row>
    <row r="788" spans="1:10" ht="12.75">
      <c r="A788" s="1" t="s">
        <v>38</v>
      </c>
      <c r="B788" s="1">
        <v>2001</v>
      </c>
      <c r="C788" s="1" t="s">
        <v>30</v>
      </c>
      <c r="D788" s="7">
        <v>168.3</v>
      </c>
      <c r="E788" s="2">
        <v>13447</v>
      </c>
      <c r="F788" s="3">
        <v>1797128.21</v>
      </c>
      <c r="G788" s="12">
        <f>IF(OR(A788="CP-Acier",A788="CP-Fonte acquis",A788="CP-Aluminium"),F788/SUMIF('Table d''actualisation'!A:A,'Dist+Alim'!B788,'Table d''actualisation'!C:C),F788/SUMIF('Table d''actualisation'!A:A,'Dist+Alim'!B788,'Table d''actualisation'!B:B))</f>
        <v>2646320.660879121</v>
      </c>
      <c r="H788" s="13">
        <f t="shared" si="50"/>
        <v>196.79636059188823</v>
      </c>
      <c r="I788" t="str">
        <f t="shared" si="51"/>
        <v>Plastique</v>
      </c>
      <c r="J788" s="14">
        <f t="shared" si="52"/>
        <v>-0.885736333610717</v>
      </c>
    </row>
    <row r="789" spans="1:10" ht="12.75">
      <c r="A789" s="1" t="s">
        <v>38</v>
      </c>
      <c r="B789" s="1">
        <v>2001</v>
      </c>
      <c r="C789" s="1" t="s">
        <v>30</v>
      </c>
      <c r="D789" s="7">
        <v>168.3</v>
      </c>
      <c r="E789" s="2">
        <v>11632</v>
      </c>
      <c r="F789" s="3">
        <v>1404461.94</v>
      </c>
      <c r="G789" s="12">
        <f>IF(OR(A789="CP-Acier",A789="CP-Fonte acquis",A789="CP-Aluminium"),F789/SUMIF('Table d''actualisation'!A:A,'Dist+Alim'!B789,'Table d''actualisation'!C:C),F789/SUMIF('Table d''actualisation'!A:A,'Dist+Alim'!B789,'Table d''actualisation'!B:B))</f>
        <v>2068108.7907692308</v>
      </c>
      <c r="H789" s="13">
        <f t="shared" si="50"/>
        <v>177.79477224632313</v>
      </c>
      <c r="I789" t="str">
        <f t="shared" si="51"/>
        <v>Plastique</v>
      </c>
      <c r="J789" s="14">
        <f t="shared" si="52"/>
        <v>-1.2358516654823535</v>
      </c>
    </row>
    <row r="790" spans="1:10" ht="12.75">
      <c r="A790" s="1" t="s">
        <v>38</v>
      </c>
      <c r="B790" s="1">
        <v>2001</v>
      </c>
      <c r="C790" s="1" t="s">
        <v>34</v>
      </c>
      <c r="D790" s="7">
        <v>168.3</v>
      </c>
      <c r="E790" s="2">
        <v>1131</v>
      </c>
      <c r="F790" s="3">
        <v>128196.1</v>
      </c>
      <c r="G790" s="12">
        <f>IF(OR(A790="CP-Acier",A790="CP-Fonte acquis",A790="CP-Aluminium"),F790/SUMIF('Table d''actualisation'!A:A,'Dist+Alim'!B790,'Table d''actualisation'!C:C),F790/SUMIF('Table d''actualisation'!A:A,'Dist+Alim'!B790,'Table d''actualisation'!B:B))</f>
        <v>188772.27912087913</v>
      </c>
      <c r="H790" s="13">
        <f t="shared" si="50"/>
        <v>166.90740859494176</v>
      </c>
      <c r="I790" t="str">
        <f t="shared" si="51"/>
        <v>Plastique</v>
      </c>
      <c r="J790" s="14">
        <f t="shared" si="52"/>
        <v>-1.4364576816052244</v>
      </c>
    </row>
    <row r="791" spans="1:10" ht="12.75">
      <c r="A791" s="1" t="s">
        <v>38</v>
      </c>
      <c r="B791" s="1">
        <v>2002</v>
      </c>
      <c r="C791" s="1" t="s">
        <v>30</v>
      </c>
      <c r="D791" s="7">
        <v>168.3</v>
      </c>
      <c r="E791" s="2">
        <v>2283.5</v>
      </c>
      <c r="F791" s="3">
        <v>419582.72</v>
      </c>
      <c r="G791" s="12">
        <f>IF(OR(A791="CP-Acier",A791="CP-Fonte acquis",A791="CP-Aluminium"),F791/SUMIF('Table d''actualisation'!A:A,'Dist+Alim'!B791,'Table d''actualisation'!C:C),F791/SUMIF('Table d''actualisation'!A:A,'Dist+Alim'!B791,'Table d''actualisation'!B:B))</f>
        <v>609475.1705149051</v>
      </c>
      <c r="H791" s="13">
        <f t="shared" si="50"/>
        <v>266.9039503021262</v>
      </c>
      <c r="I791" t="str">
        <f t="shared" si="51"/>
        <v>Plastique</v>
      </c>
      <c r="J791" s="14">
        <f t="shared" si="52"/>
        <v>0.4060368377541591</v>
      </c>
    </row>
    <row r="792" spans="1:10" ht="12.75">
      <c r="A792" s="1" t="s">
        <v>38</v>
      </c>
      <c r="B792" s="1">
        <v>2002</v>
      </c>
      <c r="C792" s="1" t="s">
        <v>30</v>
      </c>
      <c r="D792" s="7">
        <v>168.3</v>
      </c>
      <c r="E792" s="2">
        <v>1580.252459</v>
      </c>
      <c r="F792" s="3">
        <v>192552.2348624337</v>
      </c>
      <c r="G792" s="12">
        <f>IF(OR(A792="CP-Acier",A792="CP-Fonte acquis",A792="CP-Aluminium"),F792/SUMIF('Table d''actualisation'!A:A,'Dist+Alim'!B792,'Table d''actualisation'!C:C),F792/SUMIF('Table d''actualisation'!A:A,'Dist+Alim'!B792,'Table d''actualisation'!B:B))</f>
        <v>279696.471236489</v>
      </c>
      <c r="H792" s="13">
        <f t="shared" si="50"/>
        <v>176.99480209224532</v>
      </c>
      <c r="I792" t="str">
        <f t="shared" si="51"/>
        <v>Plastique</v>
      </c>
      <c r="J792" s="14">
        <f t="shared" si="52"/>
        <v>-1.250591581477204</v>
      </c>
    </row>
    <row r="793" spans="1:10" ht="12.75">
      <c r="A793" s="1" t="s">
        <v>38</v>
      </c>
      <c r="B793" s="1">
        <v>2002</v>
      </c>
      <c r="C793" s="1" t="s">
        <v>30</v>
      </c>
      <c r="D793" s="7">
        <v>168.3</v>
      </c>
      <c r="E793" s="2">
        <v>837.4</v>
      </c>
      <c r="F793" s="3">
        <v>83944.82</v>
      </c>
      <c r="G793" s="12">
        <f>IF(OR(A793="CP-Acier",A793="CP-Fonte acquis",A793="CP-Aluminium"),F793/SUMIF('Table d''actualisation'!A:A,'Dist+Alim'!B793,'Table d''actualisation'!C:C),F793/SUMIF('Table d''actualisation'!A:A,'Dist+Alim'!B793,'Table d''actualisation'!B:B))</f>
        <v>121936.10710027101</v>
      </c>
      <c r="H793" s="13">
        <f t="shared" si="50"/>
        <v>145.61273835714235</v>
      </c>
      <c r="I793" t="str">
        <f t="shared" si="51"/>
        <v>Plastique</v>
      </c>
      <c r="J793" s="14">
        <f t="shared" si="52"/>
        <v>-1.8288243828417716</v>
      </c>
    </row>
    <row r="794" spans="1:10" ht="12.75">
      <c r="A794" s="1" t="s">
        <v>38</v>
      </c>
      <c r="B794" s="1">
        <v>2003</v>
      </c>
      <c r="C794" s="1" t="s">
        <v>30</v>
      </c>
      <c r="D794" s="7">
        <v>168.3</v>
      </c>
      <c r="E794" s="2">
        <v>27058.5</v>
      </c>
      <c r="F794" s="3">
        <v>4546725.31</v>
      </c>
      <c r="G794" s="12">
        <f>IF(OR(A794="CP-Acier",A794="CP-Fonte acquis",A794="CP-Aluminium"),F794/SUMIF('Table d''actualisation'!A:A,'Dist+Alim'!B794,'Table d''actualisation'!C:C),F794/SUMIF('Table d''actualisation'!A:A,'Dist+Alim'!B794,'Table d''actualisation'!B:B))</f>
        <v>6481502.037659573</v>
      </c>
      <c r="H794" s="13">
        <f t="shared" si="50"/>
        <v>239.53663498196772</v>
      </c>
      <c r="I794" t="str">
        <f t="shared" si="51"/>
        <v>Plastique</v>
      </c>
      <c r="J794" s="14">
        <f t="shared" si="52"/>
        <v>-0.09822188585877212</v>
      </c>
    </row>
    <row r="795" spans="1:10" ht="12.75">
      <c r="A795" s="1" t="s">
        <v>38</v>
      </c>
      <c r="B795" s="1">
        <v>2003</v>
      </c>
      <c r="C795" s="1" t="s">
        <v>30</v>
      </c>
      <c r="D795" s="7">
        <v>168.3</v>
      </c>
      <c r="E795" s="2">
        <v>7066.6</v>
      </c>
      <c r="F795" s="3">
        <v>999545.01</v>
      </c>
      <c r="G795" s="12">
        <f>IF(OR(A795="CP-Acier",A795="CP-Fonte acquis",A795="CP-Aluminium"),F795/SUMIF('Table d''actualisation'!A:A,'Dist+Alim'!B795,'Table d''actualisation'!C:C),F795/SUMIF('Table d''actualisation'!A:A,'Dist+Alim'!B795,'Table d''actualisation'!B:B))</f>
        <v>1424883.3121276596</v>
      </c>
      <c r="H795" s="13">
        <f t="shared" si="50"/>
        <v>201.63633319101965</v>
      </c>
      <c r="I795" t="str">
        <f t="shared" si="51"/>
        <v>Plastique</v>
      </c>
      <c r="J795" s="14">
        <f t="shared" si="52"/>
        <v>-0.7965570196514172</v>
      </c>
    </row>
    <row r="796" spans="1:10" ht="12.75">
      <c r="A796" s="1" t="s">
        <v>38</v>
      </c>
      <c r="B796" s="1">
        <v>2003</v>
      </c>
      <c r="C796" s="1" t="s">
        <v>30</v>
      </c>
      <c r="D796" s="7">
        <v>168.3</v>
      </c>
      <c r="E796" s="2">
        <v>1094.1</v>
      </c>
      <c r="F796" s="3">
        <v>234304.95</v>
      </c>
      <c r="G796" s="12">
        <f>IF(OR(A796="CP-Acier",A796="CP-Fonte acquis",A796="CP-Aluminium"),F796/SUMIF('Table d''actualisation'!A:A,'Dist+Alim'!B796,'Table d''actualisation'!C:C),F796/SUMIF('Table d''actualisation'!A:A,'Dist+Alim'!B796,'Table d''actualisation'!B:B))</f>
        <v>334009.1840425532</v>
      </c>
      <c r="H796" s="13">
        <f t="shared" si="50"/>
        <v>305.2821351270937</v>
      </c>
      <c r="I796" t="str">
        <f t="shared" si="51"/>
        <v>Plastique</v>
      </c>
      <c r="J796" s="14">
        <f t="shared" si="52"/>
        <v>1.1131772447696915</v>
      </c>
    </row>
    <row r="797" spans="1:10" ht="12.75">
      <c r="A797" s="1" t="s">
        <v>38</v>
      </c>
      <c r="B797" s="1">
        <v>2003</v>
      </c>
      <c r="C797" s="1" t="s">
        <v>33</v>
      </c>
      <c r="D797" s="7">
        <v>168.3</v>
      </c>
      <c r="E797" s="2">
        <v>1802.3</v>
      </c>
      <c r="F797" s="3">
        <v>326871.95</v>
      </c>
      <c r="G797" s="12">
        <f>IF(OR(A797="CP-Acier",A797="CP-Fonte acquis",A797="CP-Aluminium"),F797/SUMIF('Table d''actualisation'!A:A,'Dist+Alim'!B797,'Table d''actualisation'!C:C),F797/SUMIF('Table d''actualisation'!A:A,'Dist+Alim'!B797,'Table d''actualisation'!B:B))</f>
        <v>465966.39680851065</v>
      </c>
      <c r="H797" s="13">
        <f t="shared" si="50"/>
        <v>258.5398639563395</v>
      </c>
      <c r="I797" t="str">
        <f t="shared" si="51"/>
        <v>Plastique</v>
      </c>
      <c r="J797" s="14">
        <f t="shared" si="52"/>
        <v>0.25192367555413664</v>
      </c>
    </row>
    <row r="798" spans="1:10" ht="12.75">
      <c r="A798" s="1" t="s">
        <v>38</v>
      </c>
      <c r="B798" s="1">
        <v>2004</v>
      </c>
      <c r="C798" s="1" t="s">
        <v>30</v>
      </c>
      <c r="D798" s="7">
        <v>168.3</v>
      </c>
      <c r="E798" s="2">
        <v>10333.5</v>
      </c>
      <c r="F798" s="3">
        <v>1841410.88</v>
      </c>
      <c r="G798" s="12">
        <f>IF(OR(A798="CP-Acier",A798="CP-Fonte acquis",A798="CP-Aluminium"),F798/SUMIF('Table d''actualisation'!A:A,'Dist+Alim'!B798,'Table d''actualisation'!C:C),F798/SUMIF('Table d''actualisation'!A:A,'Dist+Alim'!B798,'Table d''actualisation'!B:B))</f>
        <v>2537265.3770694085</v>
      </c>
      <c r="H798" s="13">
        <f t="shared" si="50"/>
        <v>245.5378503962267</v>
      </c>
      <c r="I798" t="str">
        <f t="shared" si="51"/>
        <v>Plastique</v>
      </c>
      <c r="J798" s="14">
        <f t="shared" si="52"/>
        <v>0.012354003281929996</v>
      </c>
    </row>
    <row r="799" spans="1:10" ht="12.75">
      <c r="A799" s="1" t="s">
        <v>38</v>
      </c>
      <c r="B799" s="1">
        <v>2004</v>
      </c>
      <c r="C799" s="1" t="s">
        <v>30</v>
      </c>
      <c r="D799" s="7">
        <v>168.3</v>
      </c>
      <c r="E799" s="2">
        <v>4904.9</v>
      </c>
      <c r="F799" s="3">
        <v>989446.77</v>
      </c>
      <c r="G799" s="12">
        <f>IF(OR(A799="CP-Acier",A799="CP-Fonte acquis",A799="CP-Aluminium"),F799/SUMIF('Table d''actualisation'!A:A,'Dist+Alim'!B799,'Table d''actualisation'!C:C),F799/SUMIF('Table d''actualisation'!A:A,'Dist+Alim'!B799,'Table d''actualisation'!B:B))</f>
        <v>1363350.8193316194</v>
      </c>
      <c r="H799" s="13">
        <f t="shared" si="50"/>
        <v>277.9569041839017</v>
      </c>
      <c r="I799" t="str">
        <f t="shared" si="51"/>
        <v>Plastique</v>
      </c>
      <c r="J799" s="14">
        <f t="shared" si="52"/>
        <v>0.6096939503124853</v>
      </c>
    </row>
    <row r="800" spans="1:10" ht="12.75">
      <c r="A800" s="1" t="s">
        <v>38</v>
      </c>
      <c r="B800" s="1">
        <v>2004</v>
      </c>
      <c r="C800" s="1" t="s">
        <v>30</v>
      </c>
      <c r="D800" s="7">
        <v>168.3</v>
      </c>
      <c r="E800" s="2">
        <v>978</v>
      </c>
      <c r="F800" s="3">
        <v>191360.76</v>
      </c>
      <c r="G800" s="12">
        <f>IF(OR(A800="CP-Acier",A800="CP-Fonte acquis",A800="CP-Aluminium"),F800/SUMIF('Table d''actualisation'!A:A,'Dist+Alim'!B800,'Table d''actualisation'!C:C),F800/SUMIF('Table d''actualisation'!A:A,'Dist+Alim'!B800,'Table d''actualisation'!B:B))</f>
        <v>263674.4662210797</v>
      </c>
      <c r="H800" s="13">
        <f t="shared" si="50"/>
        <v>269.60579368208556</v>
      </c>
      <c r="I800" t="str">
        <f t="shared" si="51"/>
        <v>Plastique</v>
      </c>
      <c r="J800" s="14">
        <f t="shared" si="52"/>
        <v>0.45581987559480586</v>
      </c>
    </row>
    <row r="801" spans="1:10" ht="12.75">
      <c r="A801" s="1" t="s">
        <v>38</v>
      </c>
      <c r="B801" s="1">
        <v>2004</v>
      </c>
      <c r="C801" s="1" t="s">
        <v>33</v>
      </c>
      <c r="D801" s="7">
        <v>168.3</v>
      </c>
      <c r="E801" s="2">
        <v>7225.1</v>
      </c>
      <c r="F801" s="3">
        <v>1120740.95</v>
      </c>
      <c r="G801" s="12">
        <f>IF(OR(A801="CP-Acier",A801="CP-Fonte acquis",A801="CP-Aluminium"),F801/SUMIF('Table d''actualisation'!A:A,'Dist+Alim'!B801,'Table d''actualisation'!C:C),F801/SUMIF('Table d''actualisation'!A:A,'Dist+Alim'!B801,'Table d''actualisation'!B:B))</f>
        <v>1544260.0236503854</v>
      </c>
      <c r="H801" s="13">
        <f t="shared" si="50"/>
        <v>213.73545330173775</v>
      </c>
      <c r="I801" t="str">
        <f t="shared" si="51"/>
        <v>Plastique</v>
      </c>
      <c r="J801" s="14">
        <f t="shared" si="52"/>
        <v>-0.5736236850332326</v>
      </c>
    </row>
    <row r="802" spans="1:10" ht="12.75">
      <c r="A802" s="1" t="s">
        <v>38</v>
      </c>
      <c r="B802" s="1">
        <v>2005</v>
      </c>
      <c r="C802" s="1" t="s">
        <v>30</v>
      </c>
      <c r="D802" s="7">
        <v>168.3</v>
      </c>
      <c r="E802" s="2">
        <v>8400.3</v>
      </c>
      <c r="F802" s="3">
        <v>1248394.31</v>
      </c>
      <c r="G802" s="12">
        <f>IF(OR(A802="CP-Acier",A802="CP-Fonte acquis",A802="CP-Aluminium"),F802/SUMIF('Table d''actualisation'!A:A,'Dist+Alim'!B802,'Table d''actualisation'!C:C),F802/SUMIF('Table d''actualisation'!A:A,'Dist+Alim'!B802,'Table d''actualisation'!B:B))</f>
        <v>1628076.2777615574</v>
      </c>
      <c r="H802" s="13">
        <f t="shared" si="50"/>
        <v>193.8116826496146</v>
      </c>
      <c r="I802" t="str">
        <f t="shared" si="51"/>
        <v>Plastique</v>
      </c>
      <c r="J802" s="14">
        <f t="shared" si="52"/>
        <v>-0.9407307629860372</v>
      </c>
    </row>
    <row r="803" spans="1:10" ht="12.75">
      <c r="A803" s="1" t="s">
        <v>38</v>
      </c>
      <c r="B803" s="1">
        <v>2005</v>
      </c>
      <c r="C803" s="1" t="s">
        <v>30</v>
      </c>
      <c r="D803" s="7">
        <v>168.3</v>
      </c>
      <c r="E803" s="2">
        <v>28512.219999999998</v>
      </c>
      <c r="F803" s="3">
        <v>3725249.2987289806</v>
      </c>
      <c r="G803" s="12">
        <f>IF(OR(A803="CP-Acier",A803="CP-Fonte acquis",A803="CP-Aluminium"),F803/SUMIF('Table d''actualisation'!A:A,'Dist+Alim'!B803,'Table d''actualisation'!C:C),F803/SUMIF('Table d''actualisation'!A:A,'Dist+Alim'!B803,'Table d''actualisation'!B:B))</f>
        <v>4858232.662089377</v>
      </c>
      <c r="H803" s="13">
        <f t="shared" si="50"/>
        <v>170.39124495003816</v>
      </c>
      <c r="I803" t="str">
        <f t="shared" si="51"/>
        <v>Plastique</v>
      </c>
      <c r="J803" s="14">
        <f t="shared" si="52"/>
        <v>-1.3722659677616953</v>
      </c>
    </row>
    <row r="804" spans="1:10" ht="12.75">
      <c r="A804" s="1" t="s">
        <v>38</v>
      </c>
      <c r="B804" s="1">
        <v>2005</v>
      </c>
      <c r="C804" s="1" t="s">
        <v>30</v>
      </c>
      <c r="D804" s="7">
        <v>168.3</v>
      </c>
      <c r="E804" s="2">
        <v>1475.6</v>
      </c>
      <c r="F804" s="3">
        <v>341829.6</v>
      </c>
      <c r="G804" s="12">
        <f>IF(OR(A804="CP-Acier",A804="CP-Fonte acquis",A804="CP-Aluminium"),F804/SUMIF('Table d''actualisation'!A:A,'Dist+Alim'!B804,'Table d''actualisation'!C:C),F804/SUMIF('Table d''actualisation'!A:A,'Dist+Alim'!B804,'Table d''actualisation'!B:B))</f>
        <v>445792.3737226277</v>
      </c>
      <c r="H804" s="13">
        <f t="shared" si="50"/>
        <v>302.10922588955526</v>
      </c>
      <c r="I804" t="str">
        <f t="shared" si="51"/>
        <v>Plastique</v>
      </c>
      <c r="J804" s="14">
        <f t="shared" si="52"/>
        <v>1.0547145441524233</v>
      </c>
    </row>
    <row r="805" spans="1:10" ht="12.75">
      <c r="A805" s="1" t="s">
        <v>38</v>
      </c>
      <c r="B805" s="1">
        <v>2005</v>
      </c>
      <c r="C805" s="1" t="s">
        <v>30</v>
      </c>
      <c r="D805" s="7">
        <v>168.3</v>
      </c>
      <c r="E805" s="2">
        <v>724.7</v>
      </c>
      <c r="F805" s="3">
        <v>153559.93</v>
      </c>
      <c r="G805" s="12">
        <f>IF(OR(A805="CP-Acier",A805="CP-Fonte acquis",A805="CP-Aluminium"),F805/SUMIF('Table d''actualisation'!A:A,'Dist+Alim'!B805,'Table d''actualisation'!C:C),F805/SUMIF('Table d''actualisation'!A:A,'Dist+Alim'!B805,'Table d''actualisation'!B:B))</f>
        <v>200263.07172749392</v>
      </c>
      <c r="H805" s="13">
        <f t="shared" si="50"/>
        <v>276.33927380639426</v>
      </c>
      <c r="I805" t="str">
        <f t="shared" si="51"/>
        <v>Plastique</v>
      </c>
      <c r="J805" s="14">
        <f t="shared" si="52"/>
        <v>0.5798881684922067</v>
      </c>
    </row>
    <row r="806" spans="1:10" ht="12.75">
      <c r="A806" s="1" t="s">
        <v>38</v>
      </c>
      <c r="B806" s="1">
        <v>2005</v>
      </c>
      <c r="C806" s="1" t="s">
        <v>33</v>
      </c>
      <c r="D806" s="7">
        <v>168.3</v>
      </c>
      <c r="E806" s="2">
        <v>2466.4</v>
      </c>
      <c r="F806" s="3">
        <v>421144.02</v>
      </c>
      <c r="G806" s="12">
        <f>IF(OR(A806="CP-Acier",A806="CP-Fonte acquis",A806="CP-Aluminium"),F806/SUMIF('Table d''actualisation'!A:A,'Dist+Alim'!B806,'Table d''actualisation'!C:C),F806/SUMIF('Table d''actualisation'!A:A,'Dist+Alim'!B806,'Table d''actualisation'!B:B))</f>
        <v>549229.1842335766</v>
      </c>
      <c r="H806" s="13">
        <f t="shared" si="50"/>
        <v>222.68455410054193</v>
      </c>
      <c r="I806" t="str">
        <f t="shared" si="51"/>
        <v>Plastique</v>
      </c>
      <c r="J806" s="14">
        <f t="shared" si="52"/>
        <v>-0.4087312908214963</v>
      </c>
    </row>
    <row r="807" spans="1:10" ht="12.75">
      <c r="A807" s="1" t="s">
        <v>38</v>
      </c>
      <c r="B807" s="1">
        <v>2005</v>
      </c>
      <c r="C807" s="1" t="s">
        <v>36</v>
      </c>
      <c r="D807" s="7">
        <v>168.3</v>
      </c>
      <c r="E807" s="2">
        <v>18640.2</v>
      </c>
      <c r="F807" s="3">
        <v>2951941.67</v>
      </c>
      <c r="G807" s="12">
        <f>IF(OR(A807="CP-Acier",A807="CP-Fonte acquis",A807="CP-Aluminium"),F807/SUMIF('Table d''actualisation'!A:A,'Dist+Alim'!B807,'Table d''actualisation'!C:C),F807/SUMIF('Table d''actualisation'!A:A,'Dist+Alim'!B807,'Table d''actualisation'!B:B))</f>
        <v>3849734.1487104623</v>
      </c>
      <c r="H807" s="13">
        <f t="shared" si="50"/>
        <v>206.52858599749263</v>
      </c>
      <c r="I807" t="str">
        <f t="shared" si="51"/>
        <v>Plastique</v>
      </c>
      <c r="J807" s="14">
        <f t="shared" si="52"/>
        <v>-0.7064144124236373</v>
      </c>
    </row>
    <row r="808" spans="1:10" ht="12.75">
      <c r="A808" s="1" t="s">
        <v>38</v>
      </c>
      <c r="B808" s="1">
        <v>2006</v>
      </c>
      <c r="C808" s="1" t="s">
        <v>30</v>
      </c>
      <c r="D808" s="7">
        <v>168.3</v>
      </c>
      <c r="E808" s="2">
        <v>10513.1</v>
      </c>
      <c r="F808" s="3">
        <v>1972993.9500000002</v>
      </c>
      <c r="G808" s="12">
        <f>IF(OR(A808="CP-Acier",A808="CP-Fonte acquis",A808="CP-Aluminium"),F808/SUMIF('Table d''actualisation'!A:A,'Dist+Alim'!B808,'Table d''actualisation'!C:C),F808/SUMIF('Table d''actualisation'!A:A,'Dist+Alim'!B808,'Table d''actualisation'!B:B))</f>
        <v>2442320.4554272518</v>
      </c>
      <c r="H808" s="13">
        <f t="shared" si="50"/>
        <v>232.31211112110145</v>
      </c>
      <c r="I808" t="str">
        <f t="shared" si="51"/>
        <v>Plastique</v>
      </c>
      <c r="J808" s="14">
        <f t="shared" si="52"/>
        <v>-0.23133794558817405</v>
      </c>
    </row>
    <row r="809" spans="1:10" ht="12.75">
      <c r="A809" s="1" t="s">
        <v>38</v>
      </c>
      <c r="B809" s="1">
        <v>2006</v>
      </c>
      <c r="C809" s="1" t="s">
        <v>30</v>
      </c>
      <c r="D809" s="7">
        <v>168.3</v>
      </c>
      <c r="E809" s="2">
        <v>9829.2</v>
      </c>
      <c r="F809" s="3">
        <v>2045971.5</v>
      </c>
      <c r="G809" s="12">
        <f>IF(OR(A809="CP-Acier",A809="CP-Fonte acquis",A809="CP-Aluminium"),F809/SUMIF('Table d''actualisation'!A:A,'Dist+Alim'!B809,'Table d''actualisation'!C:C),F809/SUMIF('Table d''actualisation'!A:A,'Dist+Alim'!B809,'Table d''actualisation'!B:B))</f>
        <v>2532657.5612009238</v>
      </c>
      <c r="H809" s="13">
        <f t="shared" si="50"/>
        <v>257.6667034144105</v>
      </c>
      <c r="I809" t="str">
        <f t="shared" si="51"/>
        <v>Plastique</v>
      </c>
      <c r="J809" s="14">
        <f t="shared" si="52"/>
        <v>0.23583518403673992</v>
      </c>
    </row>
    <row r="810" spans="1:10" ht="12.75">
      <c r="A810" s="1" t="s">
        <v>38</v>
      </c>
      <c r="B810" s="1">
        <v>2006</v>
      </c>
      <c r="C810" s="1" t="s">
        <v>36</v>
      </c>
      <c r="D810" s="7">
        <v>168.3</v>
      </c>
      <c r="E810" s="2">
        <v>719.4</v>
      </c>
      <c r="F810" s="3">
        <v>198241.18</v>
      </c>
      <c r="G810" s="12">
        <f>IF(OR(A810="CP-Acier",A810="CP-Fonte acquis",A810="CP-Aluminium"),F810/SUMIF('Table d''actualisation'!A:A,'Dist+Alim'!B810,'Table d''actualisation'!C:C),F810/SUMIF('Table d''actualisation'!A:A,'Dist+Alim'!B810,'Table d''actualisation'!B:B))</f>
        <v>245397.85792147805</v>
      </c>
      <c r="H810" s="13">
        <f t="shared" si="50"/>
        <v>341.1146204079484</v>
      </c>
      <c r="I810" t="str">
        <f t="shared" si="51"/>
        <v>Plastique</v>
      </c>
      <c r="J810" s="14">
        <f t="shared" si="52"/>
        <v>1.7734116550588743</v>
      </c>
    </row>
    <row r="811" spans="1:10" ht="12.75">
      <c r="A811" s="1" t="s">
        <v>38</v>
      </c>
      <c r="B811" s="1">
        <v>2007</v>
      </c>
      <c r="C811" s="1" t="s">
        <v>30</v>
      </c>
      <c r="D811" s="7">
        <v>168.3</v>
      </c>
      <c r="E811" s="2">
        <v>7603.8</v>
      </c>
      <c r="F811" s="3">
        <v>1620261.1279455004</v>
      </c>
      <c r="G811" s="12">
        <f>IF(OR(A811="CP-Acier",A811="CP-Fonte acquis",A811="CP-Aluminium"),F811/SUMIF('Table d''actualisation'!A:A,'Dist+Alim'!B811,'Table d''actualisation'!C:C),F811/SUMIF('Table d''actualisation'!A:A,'Dist+Alim'!B811,'Table d''actualisation'!B:B))</f>
        <v>1887956.444736496</v>
      </c>
      <c r="H811" s="13">
        <f t="shared" si="50"/>
        <v>248.29117608781084</v>
      </c>
      <c r="I811" t="str">
        <f t="shared" si="51"/>
        <v>Plastique</v>
      </c>
      <c r="J811" s="14">
        <f t="shared" si="52"/>
        <v>0.06308563269777688</v>
      </c>
    </row>
    <row r="812" spans="1:10" ht="12.75">
      <c r="A812" s="1" t="s">
        <v>38</v>
      </c>
      <c r="B812" s="1">
        <v>2007</v>
      </c>
      <c r="C812" s="1" t="s">
        <v>31</v>
      </c>
      <c r="D812" s="7">
        <v>168.3</v>
      </c>
      <c r="E812" s="2">
        <v>180</v>
      </c>
      <c r="F812" s="3">
        <v>34678.044695745484</v>
      </c>
      <c r="G812" s="12">
        <f>IF(OR(A812="CP-Acier",A812="CP-Fonte acquis",A812="CP-Aluminium"),F812/SUMIF('Table d''actualisation'!A:A,'Dist+Alim'!B812,'Table d''actualisation'!C:C),F812/SUMIF('Table d''actualisation'!A:A,'Dist+Alim'!B812,'Table d''actualisation'!B:B))</f>
        <v>40407.46077591213</v>
      </c>
      <c r="H812" s="13">
        <f t="shared" si="50"/>
        <v>224.48589319951182</v>
      </c>
      <c r="I812" t="str">
        <f t="shared" si="51"/>
        <v>Plastique</v>
      </c>
      <c r="J812" s="14">
        <f t="shared" si="52"/>
        <v>-0.37554056881554376</v>
      </c>
    </row>
    <row r="813" spans="1:10" ht="12.75">
      <c r="A813" s="1" t="s">
        <v>38</v>
      </c>
      <c r="B813" s="1">
        <v>2007</v>
      </c>
      <c r="C813" s="1" t="s">
        <v>33</v>
      </c>
      <c r="D813" s="7">
        <v>168.3</v>
      </c>
      <c r="E813" s="2">
        <v>3527.4</v>
      </c>
      <c r="F813" s="3">
        <v>646411.3</v>
      </c>
      <c r="G813" s="12">
        <f>IF(OR(A813="CP-Acier",A813="CP-Fonte acquis",A813="CP-Aluminium"),F813/SUMIF('Table d''actualisation'!A:A,'Dist+Alim'!B813,'Table d''actualisation'!C:C),F813/SUMIF('Table d''actualisation'!A:A,'Dist+Alim'!B813,'Table d''actualisation'!B:B))</f>
        <v>753209.6886956522</v>
      </c>
      <c r="H813" s="13">
        <f t="shared" si="50"/>
        <v>213.53112453808816</v>
      </c>
      <c r="I813" t="str">
        <f t="shared" si="51"/>
        <v>Plastique</v>
      </c>
      <c r="J813" s="14">
        <f t="shared" si="52"/>
        <v>-0.5773885615054035</v>
      </c>
    </row>
    <row r="814" spans="1:10" ht="12.75">
      <c r="A814" s="1" t="s">
        <v>38</v>
      </c>
      <c r="B814" s="1">
        <v>2008</v>
      </c>
      <c r="C814" s="1" t="s">
        <v>30</v>
      </c>
      <c r="D814" s="7">
        <v>168.3</v>
      </c>
      <c r="E814" s="2">
        <v>6207</v>
      </c>
      <c r="F814" s="3">
        <v>1442819.5938698393</v>
      </c>
      <c r="G814" s="12">
        <f>IF(OR(A814="CP-Acier",A814="CP-Fonte acquis",A814="CP-Aluminium"),F814/SUMIF('Table d''actualisation'!A:A,'Dist+Alim'!B814,'Table d''actualisation'!C:C),F814/SUMIF('Table d''actualisation'!A:A,'Dist+Alim'!B814,'Table d''actualisation'!B:B))</f>
        <v>1611148.5464879873</v>
      </c>
      <c r="H814" s="13">
        <f t="shared" si="50"/>
        <v>259.5696063296258</v>
      </c>
      <c r="I814" t="str">
        <f t="shared" si="51"/>
        <v>Plastique</v>
      </c>
      <c r="J814" s="14">
        <f t="shared" si="52"/>
        <v>0.2708972785082057</v>
      </c>
    </row>
    <row r="815" spans="1:10" ht="12.75">
      <c r="A815" s="1" t="s">
        <v>38</v>
      </c>
      <c r="B815" s="1">
        <v>2008</v>
      </c>
      <c r="C815" s="1" t="s">
        <v>30</v>
      </c>
      <c r="D815" s="7">
        <v>168.3</v>
      </c>
      <c r="E815" s="2">
        <v>620.1</v>
      </c>
      <c r="F815" s="3">
        <v>120033.47530932169</v>
      </c>
      <c r="G815" s="12">
        <f>IF(OR(A815="CP-Acier",A815="CP-Fonte acquis",A815="CP-Aluminium"),F815/SUMIF('Table d''actualisation'!A:A,'Dist+Alim'!B815,'Table d''actualisation'!C:C),F815/SUMIF('Table d''actualisation'!A:A,'Dist+Alim'!B815,'Table d''actualisation'!B:B))</f>
        <v>134037.3807620759</v>
      </c>
      <c r="H815" s="13">
        <f t="shared" si="50"/>
        <v>216.154460187189</v>
      </c>
      <c r="I815" t="str">
        <f t="shared" si="51"/>
        <v>Plastique</v>
      </c>
      <c r="J815" s="14">
        <f t="shared" si="52"/>
        <v>-0.5290520743290567</v>
      </c>
    </row>
    <row r="816" spans="1:10" ht="12.75">
      <c r="A816" s="1" t="s">
        <v>38</v>
      </c>
      <c r="B816" s="1">
        <v>2008</v>
      </c>
      <c r="C816" s="1" t="s">
        <v>36</v>
      </c>
      <c r="D816" s="7">
        <v>168.3</v>
      </c>
      <c r="E816" s="2">
        <v>340.6</v>
      </c>
      <c r="F816" s="3">
        <v>94106.66040557614</v>
      </c>
      <c r="G816" s="12">
        <f>IF(OR(A816="CP-Acier",A816="CP-Fonte acquis",A816="CP-Aluminium"),F816/SUMIF('Table d''actualisation'!A:A,'Dist+Alim'!B816,'Table d''actualisation'!C:C),F816/SUMIF('Table d''actualisation'!A:A,'Dist+Alim'!B816,'Table d''actualisation'!B:B))</f>
        <v>105085.77078622668</v>
      </c>
      <c r="H816" s="13">
        <f t="shared" si="50"/>
        <v>308.5313293782345</v>
      </c>
      <c r="I816" t="str">
        <f t="shared" si="51"/>
        <v>Plastique</v>
      </c>
      <c r="J816" s="14">
        <f t="shared" si="52"/>
        <v>1.173045541191295</v>
      </c>
    </row>
    <row r="817" spans="1:10" ht="12.75">
      <c r="A817" s="1" t="s">
        <v>38</v>
      </c>
      <c r="B817" s="1">
        <v>2009</v>
      </c>
      <c r="C817" s="1" t="s">
        <v>30</v>
      </c>
      <c r="D817" s="7">
        <v>168.3</v>
      </c>
      <c r="E817" s="2">
        <v>8889.599999999999</v>
      </c>
      <c r="F817" s="3">
        <v>1719409.7973036892</v>
      </c>
      <c r="G817" s="12">
        <f>IF(OR(A817="CP-Acier",A817="CP-Fonte acquis",A817="CP-Aluminium"),F817/SUMIF('Table d''actualisation'!A:A,'Dist+Alim'!B817,'Table d''actualisation'!C:C),F817/SUMIF('Table d''actualisation'!A:A,'Dist+Alim'!B817,'Table d''actualisation'!B:B))</f>
        <v>1793003.2127524852</v>
      </c>
      <c r="H817" s="13">
        <f t="shared" si="50"/>
        <v>201.6967256965989</v>
      </c>
      <c r="I817" t="str">
        <f t="shared" si="51"/>
        <v>Plastique</v>
      </c>
      <c r="J817" s="14">
        <f t="shared" si="52"/>
        <v>-0.7954442525632716</v>
      </c>
    </row>
    <row r="818" spans="1:10" ht="12.75">
      <c r="A818" s="1" t="s">
        <v>38</v>
      </c>
      <c r="B818" s="1">
        <v>2010</v>
      </c>
      <c r="C818" s="1" t="s">
        <v>30</v>
      </c>
      <c r="D818" s="9">
        <v>168.3</v>
      </c>
      <c r="E818" s="2">
        <v>3592.9</v>
      </c>
      <c r="F818" s="3">
        <v>789684.7418271629</v>
      </c>
      <c r="G818" s="12">
        <f>IF(OR(A818="CP-Acier",A818="CP-Fonte acquis",A818="CP-Aluminium"),F818/SUMIF('Table d''actualisation'!A:A,'Dist+Alim'!B818,'Table d''actualisation'!C:C),F818/SUMIF('Table d''actualisation'!A:A,'Dist+Alim'!B818,'Table d''actualisation'!B:B))</f>
        <v>843169.3657756161</v>
      </c>
      <c r="H818" s="13">
        <f t="shared" si="50"/>
        <v>234.67654701650926</v>
      </c>
      <c r="I818" t="str">
        <f t="shared" si="51"/>
        <v>Plastique</v>
      </c>
      <c r="J818" s="14">
        <f t="shared" si="52"/>
        <v>-0.18777183715792137</v>
      </c>
    </row>
    <row r="819" spans="1:10" ht="12.75">
      <c r="A819" s="1" t="s">
        <v>38</v>
      </c>
      <c r="B819" s="1">
        <v>2010</v>
      </c>
      <c r="C819" s="1" t="s">
        <v>27</v>
      </c>
      <c r="D819" s="9">
        <v>168.3</v>
      </c>
      <c r="E819" s="2">
        <v>2372.9</v>
      </c>
      <c r="F819" s="3">
        <v>493075.8580216892</v>
      </c>
      <c r="G819" s="12">
        <f>IF(OR(A819="CP-Acier",A819="CP-Fonte acquis",A819="CP-Aluminium"),F819/SUMIF('Table d''actualisation'!A:A,'Dist+Alim'!B819,'Table d''actualisation'!C:C),F819/SUMIF('Table d''actualisation'!A:A,'Dist+Alim'!B819,'Table d''actualisation'!B:B))</f>
        <v>526471.4340629989</v>
      </c>
      <c r="H819" s="13">
        <f t="shared" si="50"/>
        <v>221.86836110371226</v>
      </c>
      <c r="I819" t="str">
        <f t="shared" si="51"/>
        <v>Plastique</v>
      </c>
      <c r="J819" s="14">
        <f t="shared" si="52"/>
        <v>-0.4237701221423012</v>
      </c>
    </row>
    <row r="820" spans="1:10" ht="12.75">
      <c r="A820" s="1" t="s">
        <v>38</v>
      </c>
      <c r="B820" s="1">
        <v>2011</v>
      </c>
      <c r="C820" s="1" t="s">
        <v>30</v>
      </c>
      <c r="D820" s="7">
        <v>168.3</v>
      </c>
      <c r="E820" s="2">
        <v>5129.9</v>
      </c>
      <c r="F820" s="3">
        <v>1008894.0670803593</v>
      </c>
      <c r="G820" s="12">
        <f>IF(OR(A820="CP-Acier",A820="CP-Fonte acquis",A820="CP-Aluminium"),F820/SUMIF('Table d''actualisation'!A:A,'Dist+Alim'!B820,'Table d''actualisation'!C:C),F820/SUMIF('Table d''actualisation'!A:A,'Dist+Alim'!B820,'Table d''actualisation'!B:B))</f>
        <v>1054127.1344153462</v>
      </c>
      <c r="H820" s="13">
        <f t="shared" si="50"/>
        <v>205.4868777978803</v>
      </c>
      <c r="I820" t="str">
        <f t="shared" si="51"/>
        <v>Plastique</v>
      </c>
      <c r="J820" s="14">
        <f t="shared" si="52"/>
        <v>-0.7256084926967107</v>
      </c>
    </row>
    <row r="821" spans="1:10" ht="12.75">
      <c r="A821" s="1" t="s">
        <v>38</v>
      </c>
      <c r="B821" s="1">
        <v>1995</v>
      </c>
      <c r="C821" s="1" t="s">
        <v>27</v>
      </c>
      <c r="D821" s="7">
        <v>219.1</v>
      </c>
      <c r="E821" s="2">
        <v>10081</v>
      </c>
      <c r="F821" s="3">
        <v>1734490.84</v>
      </c>
      <c r="G821" s="12">
        <f>IF(OR(A821="CP-Acier",A821="CP-Fonte acquis",A821="CP-Aluminium"),F821/SUMIF('Table d''actualisation'!A:A,'Dist+Alim'!B821,'Table d''actualisation'!C:C),F821/SUMIF('Table d''actualisation'!A:A,'Dist+Alim'!B821,'Table d''actualisation'!B:B))</f>
        <v>2887226.9883229816</v>
      </c>
      <c r="H821" s="13">
        <f t="shared" si="50"/>
        <v>286.40283586181744</v>
      </c>
      <c r="I821" t="str">
        <f t="shared" si="51"/>
        <v>Plastique</v>
      </c>
      <c r="J821" s="14">
        <f>(H821-AVERAGE($H$821:$H$833))/STDEV($H$821:$H$833)</f>
        <v>0.11056768352531787</v>
      </c>
    </row>
    <row r="822" spans="1:10" ht="12.75">
      <c r="A822" s="1" t="s">
        <v>38</v>
      </c>
      <c r="B822" s="1">
        <v>1996</v>
      </c>
      <c r="C822" s="1" t="s">
        <v>36</v>
      </c>
      <c r="D822" s="7">
        <v>219.1</v>
      </c>
      <c r="E822" s="2">
        <v>3057</v>
      </c>
      <c r="F822" s="3">
        <v>736359.5292005277</v>
      </c>
      <c r="G822" s="12">
        <f>IF(OR(A822="CP-Acier",A822="CP-Fonte acquis",A822="CP-Aluminium"),F822/SUMIF('Table d''actualisation'!A:A,'Dist+Alim'!B822,'Table d''actualisation'!C:C),F822/SUMIF('Table d''actualisation'!A:A,'Dist+Alim'!B822,'Table d''actualisation'!B:B))</f>
        <v>1196026.3868226754</v>
      </c>
      <c r="H822" s="13">
        <f t="shared" si="50"/>
        <v>391.2418668049314</v>
      </c>
      <c r="I822" t="str">
        <f t="shared" si="51"/>
        <v>Plastique</v>
      </c>
      <c r="J822" s="14">
        <f aca="true" t="shared" si="53" ref="J822:J833">(H822-AVERAGE($H$821:$H$833))/STDEV($H$821:$H$833)</f>
        <v>1.0641674488645998</v>
      </c>
    </row>
    <row r="823" spans="1:10" ht="12.75">
      <c r="A823" s="1" t="s">
        <v>38</v>
      </c>
      <c r="B823" s="1">
        <v>1999</v>
      </c>
      <c r="C823" s="1" t="s">
        <v>30</v>
      </c>
      <c r="D823" s="7">
        <v>219.1</v>
      </c>
      <c r="E823" s="2">
        <v>18234.5</v>
      </c>
      <c r="F823" s="3">
        <v>2684941.2</v>
      </c>
      <c r="G823" s="12">
        <f>IF(OR(A823="CP-Acier",A823="CP-Fonte acquis",A823="CP-Aluminium"),F823/SUMIF('Table d''actualisation'!A:A,'Dist+Alim'!B823,'Table d''actualisation'!C:C),F823/SUMIF('Table d''actualisation'!A:A,'Dist+Alim'!B823,'Table d''actualisation'!B:B))</f>
        <v>4100081.148717949</v>
      </c>
      <c r="H823" s="13">
        <f t="shared" si="50"/>
        <v>224.8529517517864</v>
      </c>
      <c r="I823" t="str">
        <f t="shared" si="51"/>
        <v>Plastique</v>
      </c>
      <c r="J823" s="14">
        <f t="shared" si="53"/>
        <v>-0.44928063361367904</v>
      </c>
    </row>
    <row r="824" spans="1:10" ht="12.75">
      <c r="A824" s="1" t="s">
        <v>38</v>
      </c>
      <c r="B824" s="1">
        <v>1999</v>
      </c>
      <c r="C824" s="1" t="s">
        <v>31</v>
      </c>
      <c r="D824" s="7">
        <v>219.1</v>
      </c>
      <c r="E824" s="2">
        <v>1524</v>
      </c>
      <c r="F824" s="3">
        <v>164251.45</v>
      </c>
      <c r="G824" s="12">
        <f>IF(OR(A824="CP-Acier",A824="CP-Fonte acquis",A824="CP-Aluminium"),F824/SUMIF('Table d''actualisation'!A:A,'Dist+Alim'!B824,'Table d''actualisation'!C:C),F824/SUMIF('Table d''actualisation'!A:A,'Dist+Alim'!B824,'Table d''actualisation'!B:B))</f>
        <v>250822.72706552708</v>
      </c>
      <c r="H824" s="13">
        <f t="shared" si="50"/>
        <v>164.58184190651383</v>
      </c>
      <c r="I824" t="str">
        <f t="shared" si="51"/>
        <v>Plastique</v>
      </c>
      <c r="J824" s="14">
        <f t="shared" si="53"/>
        <v>-0.9974974159337664</v>
      </c>
    </row>
    <row r="825" spans="1:10" ht="12.75">
      <c r="A825" s="1" t="s">
        <v>38</v>
      </c>
      <c r="B825" s="1">
        <v>2000</v>
      </c>
      <c r="C825" s="1" t="s">
        <v>33</v>
      </c>
      <c r="D825" s="7">
        <v>219.1</v>
      </c>
      <c r="E825" s="2">
        <v>122</v>
      </c>
      <c r="F825" s="3">
        <v>34449.69</v>
      </c>
      <c r="G825" s="12">
        <f>IF(OR(A825="CP-Acier",A825="CP-Fonte acquis",A825="CP-Aluminium"),F825/SUMIF('Table d''actualisation'!A:A,'Dist+Alim'!B825,'Table d''actualisation'!C:C),F825/SUMIF('Table d''actualisation'!A:A,'Dist+Alim'!B825,'Table d''actualisation'!B:B))</f>
        <v>51578.30681564246</v>
      </c>
      <c r="H825" s="13">
        <f t="shared" si="50"/>
        <v>422.77300668559394</v>
      </c>
      <c r="I825" t="str">
        <f t="shared" si="51"/>
        <v>Plastique</v>
      </c>
      <c r="J825" s="14">
        <f t="shared" si="53"/>
        <v>1.3509698670154782</v>
      </c>
    </row>
    <row r="826" spans="1:10" ht="12.75">
      <c r="A826" s="1" t="s">
        <v>38</v>
      </c>
      <c r="B826" s="1">
        <v>2001</v>
      </c>
      <c r="C826" s="1" t="s">
        <v>30</v>
      </c>
      <c r="D826" s="7">
        <v>219.1</v>
      </c>
      <c r="E826" s="2">
        <v>5550</v>
      </c>
      <c r="F826" s="3">
        <v>516508.61</v>
      </c>
      <c r="G826" s="12">
        <f>IF(OR(A826="CP-Acier",A826="CP-Fonte acquis",A826="CP-Aluminium"),F826/SUMIF('Table d''actualisation'!A:A,'Dist+Alim'!B826,'Table d''actualisation'!C:C),F826/SUMIF('Table d''actualisation'!A:A,'Dist+Alim'!B826,'Table d''actualisation'!B:B))</f>
        <v>760573.1180219781</v>
      </c>
      <c r="H826" s="13">
        <f t="shared" si="50"/>
        <v>137.04020144540146</v>
      </c>
      <c r="I826" t="str">
        <f t="shared" si="51"/>
        <v>Plastique</v>
      </c>
      <c r="J826" s="14">
        <f t="shared" si="53"/>
        <v>-1.2480119585092924</v>
      </c>
    </row>
    <row r="827" spans="1:10" ht="12.75">
      <c r="A827" s="1" t="s">
        <v>38</v>
      </c>
      <c r="B827" s="1">
        <v>2001</v>
      </c>
      <c r="C827" s="1" t="s">
        <v>34</v>
      </c>
      <c r="D827" s="7">
        <v>219.1</v>
      </c>
      <c r="E827" s="2">
        <v>2272</v>
      </c>
      <c r="F827" s="3">
        <v>191486.84</v>
      </c>
      <c r="G827" s="12">
        <f>IF(OR(A827="CP-Acier",A827="CP-Fonte acquis",A827="CP-Aluminium"),F827/SUMIF('Table d''actualisation'!A:A,'Dist+Alim'!B827,'Table d''actualisation'!C:C),F827/SUMIF('Table d''actualisation'!A:A,'Dist+Alim'!B827,'Table d''actualisation'!B:B))</f>
        <v>281969.6325274725</v>
      </c>
      <c r="H827" s="13">
        <f t="shared" si="50"/>
        <v>124.10635234483826</v>
      </c>
      <c r="I827" t="str">
        <f t="shared" si="51"/>
        <v>Plastique</v>
      </c>
      <c r="J827" s="14">
        <f t="shared" si="53"/>
        <v>-1.3656562686128746</v>
      </c>
    </row>
    <row r="828" spans="1:10" ht="12.75">
      <c r="A828" s="1" t="s">
        <v>38</v>
      </c>
      <c r="B828" s="1">
        <v>2002</v>
      </c>
      <c r="C828" s="1" t="s">
        <v>30</v>
      </c>
      <c r="D828" s="7">
        <v>219.1</v>
      </c>
      <c r="E828" s="2">
        <v>197.7</v>
      </c>
      <c r="F828" s="3">
        <v>25950.87</v>
      </c>
      <c r="G828" s="12">
        <f>IF(OR(A828="CP-Acier",A828="CP-Fonte acquis",A828="CP-Aluminium"),F828/SUMIF('Table d''actualisation'!A:A,'Dist+Alim'!B828,'Table d''actualisation'!C:C),F828/SUMIF('Table d''actualisation'!A:A,'Dist+Alim'!B828,'Table d''actualisation'!B:B))</f>
        <v>37695.572682926824</v>
      </c>
      <c r="H828" s="13">
        <f t="shared" si="50"/>
        <v>190.67057502744981</v>
      </c>
      <c r="I828" t="str">
        <f t="shared" si="51"/>
        <v>Plastique</v>
      </c>
      <c r="J828" s="14">
        <f t="shared" si="53"/>
        <v>-0.760198295955991</v>
      </c>
    </row>
    <row r="829" spans="1:10" ht="12.75">
      <c r="A829" s="1" t="s">
        <v>38</v>
      </c>
      <c r="B829" s="1">
        <v>2002</v>
      </c>
      <c r="C829" s="1" t="s">
        <v>30</v>
      </c>
      <c r="D829" s="7">
        <v>219.1</v>
      </c>
      <c r="E829" s="2">
        <v>50</v>
      </c>
      <c r="F829" s="3">
        <v>7299.21</v>
      </c>
      <c r="G829" s="12">
        <f>IF(OR(A829="CP-Acier",A829="CP-Fonte acquis",A829="CP-Aluminium"),F829/SUMIF('Table d''actualisation'!A:A,'Dist+Alim'!B829,'Table d''actualisation'!C:C),F829/SUMIF('Table d''actualisation'!A:A,'Dist+Alim'!B829,'Table d''actualisation'!B:B))</f>
        <v>10602.64650406504</v>
      </c>
      <c r="H829" s="13">
        <f t="shared" si="50"/>
        <v>212.05293008130081</v>
      </c>
      <c r="I829" t="str">
        <f t="shared" si="51"/>
        <v>Plastique</v>
      </c>
      <c r="J829" s="14">
        <f t="shared" si="53"/>
        <v>-0.56570766991408</v>
      </c>
    </row>
    <row r="830" spans="1:10" ht="12.75">
      <c r="A830" s="1" t="s">
        <v>38</v>
      </c>
      <c r="B830" s="1">
        <v>2005</v>
      </c>
      <c r="C830" s="1" t="s">
        <v>30</v>
      </c>
      <c r="D830" s="7">
        <v>219.1</v>
      </c>
      <c r="E830" s="2">
        <v>589</v>
      </c>
      <c r="F830" s="3">
        <v>148243.42</v>
      </c>
      <c r="G830" s="12">
        <f>IF(OR(A830="CP-Acier",A830="CP-Fonte acquis",A830="CP-Aluminium"),F830/SUMIF('Table d''actualisation'!A:A,'Dist+Alim'!B830,'Table d''actualisation'!C:C),F830/SUMIF('Table d''actualisation'!A:A,'Dist+Alim'!B830,'Table d''actualisation'!B:B))</f>
        <v>193329.618296837</v>
      </c>
      <c r="H830" s="13">
        <f t="shared" si="50"/>
        <v>328.2336473630509</v>
      </c>
      <c r="I830" t="str">
        <f t="shared" si="51"/>
        <v>Plastique</v>
      </c>
      <c r="J830" s="14">
        <f t="shared" si="53"/>
        <v>0.4910543369470989</v>
      </c>
    </row>
    <row r="831" spans="1:10" ht="12.75">
      <c r="A831" s="1" t="s">
        <v>38</v>
      </c>
      <c r="B831" s="1">
        <v>2008</v>
      </c>
      <c r="C831" s="1" t="s">
        <v>36</v>
      </c>
      <c r="D831" s="7">
        <v>219.1</v>
      </c>
      <c r="E831" s="2">
        <v>80.5</v>
      </c>
      <c r="F831" s="3">
        <v>29003.922880527465</v>
      </c>
      <c r="G831" s="12">
        <f>IF(OR(A831="CP-Acier",A831="CP-Fonte acquis",A831="CP-Aluminium"),F831/SUMIF('Table d''actualisation'!A:A,'Dist+Alim'!B831,'Table d''actualisation'!C:C),F831/SUMIF('Table d''actualisation'!A:A,'Dist+Alim'!B831,'Table d''actualisation'!B:B))</f>
        <v>32387.713883255667</v>
      </c>
      <c r="H831" s="13">
        <f t="shared" si="50"/>
        <v>402.33184948143685</v>
      </c>
      <c r="I831" t="str">
        <f t="shared" si="51"/>
        <v>Plastique</v>
      </c>
      <c r="J831" s="14">
        <f t="shared" si="53"/>
        <v>1.1650402324338274</v>
      </c>
    </row>
    <row r="832" spans="1:10" ht="12.75">
      <c r="A832" s="1" t="s">
        <v>38</v>
      </c>
      <c r="B832" s="1">
        <v>2009</v>
      </c>
      <c r="C832" s="1" t="s">
        <v>31</v>
      </c>
      <c r="D832" s="7">
        <v>219.1</v>
      </c>
      <c r="E832" s="2">
        <v>225</v>
      </c>
      <c r="F832" s="3">
        <v>55170.06397202287</v>
      </c>
      <c r="G832" s="12">
        <f>IF(OR(A832="CP-Acier",A832="CP-Fonte acquis",A832="CP-Aluminium"),F832/SUMIF('Table d''actualisation'!A:A,'Dist+Alim'!B832,'Table d''actualisation'!C:C),F832/SUMIF('Table d''actualisation'!A:A,'Dist+Alim'!B832,'Table d''actualisation'!B:B))</f>
        <v>57531.4285778293</v>
      </c>
      <c r="H832" s="13">
        <f t="shared" si="50"/>
        <v>255.69523812368575</v>
      </c>
      <c r="I832" t="str">
        <f t="shared" si="51"/>
        <v>Plastique</v>
      </c>
      <c r="J832" s="14">
        <f t="shared" si="53"/>
        <v>-0.16874392145417075</v>
      </c>
    </row>
    <row r="833" spans="1:10" ht="12.75">
      <c r="A833" s="1" t="s">
        <v>38</v>
      </c>
      <c r="B833" s="1">
        <v>2010</v>
      </c>
      <c r="C833" s="1" t="s">
        <v>36</v>
      </c>
      <c r="D833" s="9">
        <v>219.1</v>
      </c>
      <c r="E833" s="2">
        <v>13</v>
      </c>
      <c r="F833" s="3">
        <v>5177.304862219615</v>
      </c>
      <c r="G833" s="12">
        <f>IF(OR(A833="CP-Acier",A833="CP-Fonte acquis",A833="CP-Aluminium"),F833/SUMIF('Table d''actualisation'!A:A,'Dist+Alim'!B833,'Table d''actualisation'!C:C),F833/SUMIF('Table d''actualisation'!A:A,'Dist+Alim'!B833,'Table d''actualisation'!B:B))</f>
        <v>5527.958976393852</v>
      </c>
      <c r="H833" s="13">
        <f>G833/E833</f>
        <v>425.2276135687579</v>
      </c>
      <c r="I833" t="str">
        <f>IF(OR(A833="CP-Acier",A833="CP-Fonte acquis",A833="CP-Aluminium"),"Acier","Plastique")</f>
        <v>Plastique</v>
      </c>
      <c r="J833" s="14">
        <f t="shared" si="53"/>
        <v>1.3732965952075329</v>
      </c>
    </row>
  </sheetData>
  <sheetProtection/>
  <autoFilter ref="A3:F833"/>
  <printOptions horizontalCentered="1"/>
  <pageMargins left="0.3937007874015748" right="0.3937007874015748" top="1.1811023622047245" bottom="0.7874015748031497" header="0.5118110236220472" footer="0.31496062992125984"/>
  <pageSetup horizontalDpi="600" verticalDpi="600" orientation="portrait" scale="95" r:id="rId1"/>
  <headerFooter alignWithMargins="0">
    <oddHeader>&amp;R&amp;"Arial,Gras italique"&amp;11Société en commandite Gaz Métro
Demande portant sur l'allocation des coûts et la structure tarifaire de Gaz Métro, R-3867-2013</oddHeader>
    <oddFooter>&amp;L&amp;"Arial,Gras italique"Original : 2015.03.24
&amp;R&amp;"Arial,Gras italique"Gaz Métro - 3, Document 11
Annexe 2 (question 4.1.2) - Page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Réponses à la demande de renseignements no 3 de la Régie</dc:subject>
  <dc:creator>Sylvain</dc:creator>
  <cp:keywords/>
  <dc:description/>
  <cp:lastModifiedBy>ecclesn</cp:lastModifiedBy>
  <cp:lastPrinted>2015-03-23T21:06:50Z</cp:lastPrinted>
  <dcterms:created xsi:type="dcterms:W3CDTF">2014-11-11T21:25:12Z</dcterms:created>
  <dcterms:modified xsi:type="dcterms:W3CDTF">2015-03-24T18:07:18Z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0x0101008E7380C13F2B44669476CBFD8A88074000555386A051AF144C89BD1671798F356E</vt:lpwstr>
  </property>
  <property fmtid="{D5CDD505-2E9C-101B-9397-08002B2CF9AE}" pid="3" name="Order">
    <vt:lpwstr>1399500.00000000</vt:lpwstr>
  </property>
  <property fmtid="{D5CDD505-2E9C-101B-9397-08002B2CF9AE}" pid="4" name="Phase">
    <vt:lpwstr>1</vt:lpwstr>
  </property>
  <property fmtid="{D5CDD505-2E9C-101B-9397-08002B2CF9AE}" pid="5" name="Sujet">
    <vt:lpwstr>Réponses à la demande de renseignements no 3 de la Régie</vt:lpwstr>
  </property>
  <property fmtid="{D5CDD505-2E9C-101B-9397-08002B2CF9AE}" pid="6" name="DiffusablesurleWeb">
    <vt:lpwstr>1</vt:lpwstr>
  </property>
  <property fmtid="{D5CDD505-2E9C-101B-9397-08002B2CF9AE}" pid="7" name="Confidentiel">
    <vt:lpwstr>3</vt:lpwstr>
  </property>
  <property fmtid="{D5CDD505-2E9C-101B-9397-08002B2CF9AE}" pid="8" name="Catégoriededocument">
    <vt:lpwstr>7</vt:lpwstr>
  </property>
  <property fmtid="{D5CDD505-2E9C-101B-9397-08002B2CF9AE}" pid="9" name="Accèsrestreint">
    <vt:lpwstr>0</vt:lpwstr>
  </property>
  <property fmtid="{D5CDD505-2E9C-101B-9397-08002B2CF9AE}" pid="10" name="Copiepapierreçue">
    <vt:lpwstr>0</vt:lpwstr>
  </property>
  <property fmtid="{D5CDD505-2E9C-101B-9397-08002B2CF9AE}" pid="11" name="Déposant">
    <vt:lpwstr>70</vt:lpwstr>
  </property>
  <property fmtid="{D5CDD505-2E9C-101B-9397-08002B2CF9AE}" pid="12" name="Projet">
    <vt:lpwstr>997</vt:lpwstr>
  </property>
  <property fmtid="{D5CDD505-2E9C-101B-9397-08002B2CF9AE}" pid="13" name="Anciennomdudocument">
    <vt:lpwstr>R-3867-2013_Annexe2.xls</vt:lpwstr>
  </property>
  <property fmtid="{D5CDD505-2E9C-101B-9397-08002B2CF9AE}" pid="14" name="Cotedepièce">
    <vt:lpwstr>B-0095</vt:lpwstr>
  </property>
  <property fmtid="{D5CDD505-2E9C-101B-9397-08002B2CF9AE}" pid="15" name="Provenance">
    <vt:lpwstr>1</vt:lpwstr>
  </property>
  <property fmtid="{D5CDD505-2E9C-101B-9397-08002B2CF9AE}" pid="16" name="Nombredephaseauprojet">
    <vt:lpwstr>1.00000000000000</vt:lpwstr>
  </property>
  <property fmtid="{D5CDD505-2E9C-101B-9397-08002B2CF9AE}" pid="17" name="Numéroplumitif">
    <vt:lpwstr/>
  </property>
  <property fmtid="{D5CDD505-2E9C-101B-9397-08002B2CF9AE}" pid="18" name="Sous-catégorie">
    <vt:lpwstr>34</vt:lpwstr>
  </property>
  <property fmtid="{D5CDD505-2E9C-101B-9397-08002B2CF9AE}" pid="19" name="NonenvoiAlerte">
    <vt:lpwstr>1</vt:lpwstr>
  </property>
  <property fmtid="{D5CDD505-2E9C-101B-9397-08002B2CF9AE}" pid="20" name="Cotedeposant">
    <vt:lpwstr/>
  </property>
  <property fmtid="{D5CDD505-2E9C-101B-9397-08002B2CF9AE}" pid="21" name="Inscritauplumitif">
    <vt:lpwstr>0</vt:lpwstr>
  </property>
  <property fmtid="{D5CDD505-2E9C-101B-9397-08002B2CF9AE}" pid="22" name="Datedapprobation">
    <vt:lpwstr/>
  </property>
  <property fmtid="{D5CDD505-2E9C-101B-9397-08002B2CF9AE}" pid="23" name="Datedudépôt">
    <vt:lpwstr/>
  </property>
  <property fmtid="{D5CDD505-2E9C-101B-9397-08002B2CF9AE}" pid="24" name="Documentdéposépar">
    <vt:lpwstr/>
  </property>
  <property fmtid="{D5CDD505-2E9C-101B-9397-08002B2CF9AE}" pid="25" name="Deposant">
    <vt:lpwstr>79</vt:lpwstr>
  </property>
  <property fmtid="{D5CDD505-2E9C-101B-9397-08002B2CF9AE}" pid="26" name="_dlc_DocId">
    <vt:lpwstr>W2HFWTQUJJY6-787750937-1531</vt:lpwstr>
  </property>
  <property fmtid="{D5CDD505-2E9C-101B-9397-08002B2CF9AE}" pid="27" name="_dlc_DocIdItemGuid">
    <vt:lpwstr>e306717f-6c6f-4bd2-8a39-17f286d9996d</vt:lpwstr>
  </property>
  <property fmtid="{D5CDD505-2E9C-101B-9397-08002B2CF9AE}" pid="28" name="_dlc_DocIdUrl">
    <vt:lpwstr>http://s10mtlweb:8081/997/_layouts/15/DocIdRedir.aspx?ID=W2HFWTQUJJY6-787750937-1531, W2HFWTQUJJY6-787750937-1531</vt:lpwstr>
  </property>
  <property fmtid="{D5CDD505-2E9C-101B-9397-08002B2CF9AE}" pid="29" name="display_urn:schemas-microsoft-com:office:office#Editor">
    <vt:lpwstr>Eccles, Natalie</vt:lpwstr>
  </property>
  <property fmtid="{D5CDD505-2E9C-101B-9397-08002B2CF9AE}" pid="30" name="Cote de piéce">
    <vt:lpwstr>B-0095</vt:lpwstr>
  </property>
  <property fmtid="{D5CDD505-2E9C-101B-9397-08002B2CF9AE}" pid="31" name="Inscrit au plumitif">
    <vt:lpwstr>0</vt:lpwstr>
  </property>
  <property fmtid="{D5CDD505-2E9C-101B-9397-08002B2CF9AE}" pid="32" name="Ne pas envoyer d'alerte">
    <vt:lpwstr>1</vt:lpwstr>
  </property>
  <property fmtid="{D5CDD505-2E9C-101B-9397-08002B2CF9AE}" pid="33" name="display_urn:schemas-microsoft-com:office:office#Author">
    <vt:lpwstr>Compte système</vt:lpwstr>
  </property>
  <property fmtid="{D5CDD505-2E9C-101B-9397-08002B2CF9AE}" pid="34" name="Diffusable sur le Web">
    <vt:lpwstr>1</vt:lpwstr>
  </property>
  <property fmtid="{D5CDD505-2E9C-101B-9397-08002B2CF9AE}" pid="35" name="Copie papier reçue">
    <vt:lpwstr>0</vt:lpwstr>
  </property>
  <property fmtid="{D5CDD505-2E9C-101B-9397-08002B2CF9AE}" pid="36" name="Catégorie de document">
    <vt:lpwstr>11</vt:lpwstr>
  </property>
  <property fmtid="{D5CDD505-2E9C-101B-9397-08002B2CF9AE}" pid="37" name="Cote de déposant">
    <vt:lpwstr/>
  </property>
</Properties>
</file>