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Vision/Preuve et pices/"/>
    </mc:Choice>
  </mc:AlternateContent>
  <bookViews>
    <workbookView xWindow="0" yWindow="0" windowWidth="14565" windowHeight="10215"/>
  </bookViews>
  <sheets>
    <sheet name="Méthode Retenue - Régions" sheetId="1" r:id="rId1"/>
    <sheet name="Méthode Retenue - Global" sheetId="2" r:id="rId2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1" i="2"/>
  <c r="A12" i="2" l="1"/>
  <c r="A13" i="2" s="1"/>
  <c r="A12" i="1"/>
  <c r="A13" i="1" s="1"/>
  <c r="A14" i="2" l="1"/>
  <c r="A14" i="1"/>
  <c r="A15" i="1" s="1"/>
  <c r="A15" i="2" l="1"/>
  <c r="A16" i="1"/>
  <c r="A17" i="1" s="1"/>
  <c r="A16" i="2" l="1"/>
  <c r="A18" i="1"/>
  <c r="A17" i="2" l="1"/>
  <c r="A19" i="1"/>
  <c r="A18" i="2" l="1"/>
  <c r="A19" i="2"/>
  <c r="A20" i="1"/>
  <c r="A20" i="2" l="1"/>
  <c r="A21" i="1"/>
  <c r="A21" i="2" l="1"/>
  <c r="A22" i="1"/>
  <c r="A22" i="2" l="1"/>
  <c r="A23" i="1"/>
  <c r="A24" i="1" s="1"/>
  <c r="A25" i="1" s="1"/>
  <c r="A26" i="1" s="1"/>
  <c r="A23" i="2" l="1"/>
  <c r="A24" i="2" s="1"/>
  <c r="A25" i="2" s="1"/>
  <c r="A26" i="2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1" i="1" s="1"/>
  <c r="A42" i="1" s="1"/>
  <c r="A43" i="1" s="1"/>
  <c r="A44" i="1" s="1"/>
  <c r="A45" i="1" s="1"/>
  <c r="A53" i="1" s="1"/>
  <c r="A54" i="1" s="1"/>
  <c r="A55" i="1" s="1"/>
  <c r="A56" i="1" s="1"/>
  <c r="A57" i="1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41" i="2" s="1"/>
  <c r="A42" i="2" s="1"/>
  <c r="A43" i="2" s="1"/>
  <c r="A44" i="2" s="1"/>
  <c r="A45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58" i="1"/>
  <c r="A59" i="1" s="1"/>
  <c r="A60" i="1" s="1"/>
  <c r="A65" i="2" l="1"/>
  <c r="A66" i="2"/>
  <c r="A67" i="2" s="1"/>
  <c r="A68" i="2" s="1"/>
  <c r="A69" i="2" s="1"/>
  <c r="A61" i="1"/>
  <c r="A62" i="1" s="1"/>
  <c r="G45" i="2"/>
  <c r="I79" i="2"/>
  <c r="I78" i="2"/>
  <c r="I77" i="2"/>
  <c r="I76" i="2"/>
  <c r="F76" i="2"/>
  <c r="I75" i="2"/>
  <c r="F75" i="2"/>
  <c r="I74" i="2"/>
  <c r="F74" i="2"/>
  <c r="F73" i="2"/>
  <c r="F72" i="2"/>
  <c r="I71" i="2"/>
  <c r="F71" i="2"/>
  <c r="I70" i="2"/>
  <c r="F70" i="2"/>
  <c r="I69" i="2"/>
  <c r="I68" i="2"/>
  <c r="F68" i="2"/>
  <c r="I67" i="2"/>
  <c r="F67" i="2"/>
  <c r="I66" i="2"/>
  <c r="F66" i="2"/>
  <c r="F65" i="2"/>
  <c r="F64" i="2"/>
  <c r="I63" i="2"/>
  <c r="F63" i="2"/>
  <c r="I62" i="2"/>
  <c r="F62" i="2"/>
  <c r="I61" i="2"/>
  <c r="I60" i="2"/>
  <c r="F60" i="2"/>
  <c r="I59" i="2"/>
  <c r="F59" i="2"/>
  <c r="I58" i="2"/>
  <c r="F58" i="2"/>
  <c r="F57" i="2"/>
  <c r="F56" i="2"/>
  <c r="I55" i="2"/>
  <c r="F55" i="2"/>
  <c r="F54" i="2"/>
  <c r="I54" i="2"/>
  <c r="G80" i="2"/>
  <c r="D44" i="2" s="1"/>
  <c r="I53" i="2"/>
  <c r="I53" i="1"/>
  <c r="F54" i="1"/>
  <c r="I55" i="1"/>
  <c r="F55" i="1"/>
  <c r="I56" i="1"/>
  <c r="I58" i="1"/>
  <c r="F59" i="1"/>
  <c r="I59" i="1"/>
  <c r="I62" i="1"/>
  <c r="F63" i="1"/>
  <c r="I63" i="1"/>
  <c r="I66" i="1"/>
  <c r="I67" i="1"/>
  <c r="F69" i="1"/>
  <c r="F70" i="1"/>
  <c r="I71" i="1"/>
  <c r="I72" i="1"/>
  <c r="I74" i="1"/>
  <c r="I75" i="1"/>
  <c r="F77" i="1"/>
  <c r="I78" i="1"/>
  <c r="G519" i="1"/>
  <c r="I474" i="1"/>
  <c r="I472" i="1"/>
  <c r="I471" i="1"/>
  <c r="I470" i="1"/>
  <c r="I469" i="1"/>
  <c r="I467" i="1"/>
  <c r="I466" i="1"/>
  <c r="I465" i="1"/>
  <c r="I464" i="1"/>
  <c r="I462" i="1"/>
  <c r="I460" i="1"/>
  <c r="I459" i="1"/>
  <c r="I458" i="1"/>
  <c r="I455" i="1"/>
  <c r="I454" i="1"/>
  <c r="I452" i="1"/>
  <c r="F450" i="1"/>
  <c r="I450" i="1"/>
  <c r="G440" i="1"/>
  <c r="I394" i="1"/>
  <c r="I393" i="1"/>
  <c r="I392" i="1"/>
  <c r="I391" i="1"/>
  <c r="I388" i="1"/>
  <c r="I387" i="1"/>
  <c r="I386" i="1"/>
  <c r="I385" i="1"/>
  <c r="I383" i="1"/>
  <c r="I382" i="1"/>
  <c r="I381" i="1"/>
  <c r="I380" i="1"/>
  <c r="I376" i="1"/>
  <c r="I375" i="1"/>
  <c r="I374" i="1"/>
  <c r="I373" i="1"/>
  <c r="I372" i="1"/>
  <c r="I371" i="1"/>
  <c r="F370" i="1"/>
  <c r="I369" i="1"/>
  <c r="G361" i="1"/>
  <c r="I315" i="1"/>
  <c r="I313" i="1"/>
  <c r="I312" i="1"/>
  <c r="I311" i="1"/>
  <c r="I310" i="1"/>
  <c r="F308" i="1"/>
  <c r="I307" i="1"/>
  <c r="I306" i="1"/>
  <c r="I305" i="1"/>
  <c r="F302" i="1"/>
  <c r="I301" i="1"/>
  <c r="I300" i="1"/>
  <c r="I299" i="1"/>
  <c r="I298" i="1"/>
  <c r="I297" i="1"/>
  <c r="I296" i="1"/>
  <c r="F294" i="1"/>
  <c r="I293" i="1"/>
  <c r="I290" i="1"/>
  <c r="G282" i="1"/>
  <c r="I236" i="1"/>
  <c r="I235" i="1"/>
  <c r="I234" i="1"/>
  <c r="I233" i="1"/>
  <c r="I231" i="1"/>
  <c r="I230" i="1"/>
  <c r="I229" i="1"/>
  <c r="I228" i="1"/>
  <c r="I226" i="1"/>
  <c r="I225" i="1"/>
  <c r="I223" i="1"/>
  <c r="I221" i="1"/>
  <c r="I219" i="1"/>
  <c r="I218" i="1"/>
  <c r="I217" i="1"/>
  <c r="I216" i="1"/>
  <c r="I215" i="1"/>
  <c r="F214" i="1"/>
  <c r="I212" i="1"/>
  <c r="G203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1" i="1"/>
  <c r="I140" i="1"/>
  <c r="I138" i="1"/>
  <c r="I137" i="1"/>
  <c r="F134" i="1"/>
  <c r="I134" i="1"/>
  <c r="I132" i="1"/>
  <c r="G124" i="1"/>
  <c r="H64" i="2" l="1"/>
  <c r="H66" i="2"/>
  <c r="F23" i="2" s="1"/>
  <c r="G23" i="2" s="1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H56" i="2"/>
  <c r="F13" i="2" s="1"/>
  <c r="G13" i="2" s="1"/>
  <c r="H72" i="2"/>
  <c r="F29" i="2" s="1"/>
  <c r="G29" i="2" s="1"/>
  <c r="H58" i="2"/>
  <c r="F15" i="2" s="1"/>
  <c r="G15" i="2" s="1"/>
  <c r="H74" i="2"/>
  <c r="F31" i="2" s="1"/>
  <c r="G31" i="2" s="1"/>
  <c r="A63" i="1"/>
  <c r="A64" i="1" s="1"/>
  <c r="A65" i="1" s="1"/>
  <c r="A66" i="1" s="1"/>
  <c r="A67" i="1" s="1"/>
  <c r="A68" i="1" s="1"/>
  <c r="H60" i="2"/>
  <c r="F17" i="2" s="1"/>
  <c r="G17" i="2" s="1"/>
  <c r="H68" i="2"/>
  <c r="F25" i="2" s="1"/>
  <c r="G25" i="2" s="1"/>
  <c r="H76" i="2"/>
  <c r="F33" i="2" s="1"/>
  <c r="G33" i="2" s="1"/>
  <c r="H53" i="2"/>
  <c r="H61" i="2"/>
  <c r="H69" i="2"/>
  <c r="F26" i="2" s="1"/>
  <c r="H77" i="2"/>
  <c r="F34" i="2" s="1"/>
  <c r="H54" i="2"/>
  <c r="F11" i="2" s="1"/>
  <c r="G11" i="2" s="1"/>
  <c r="H62" i="2"/>
  <c r="F19" i="2" s="1"/>
  <c r="G19" i="2" s="1"/>
  <c r="H70" i="2"/>
  <c r="F27" i="2" s="1"/>
  <c r="G27" i="2" s="1"/>
  <c r="H78" i="2"/>
  <c r="F35" i="2" s="1"/>
  <c r="G35" i="2" s="1"/>
  <c r="H55" i="2"/>
  <c r="F12" i="2" s="1"/>
  <c r="G12" i="2" s="1"/>
  <c r="H63" i="2"/>
  <c r="F20" i="2" s="1"/>
  <c r="G20" i="2" s="1"/>
  <c r="H71" i="2"/>
  <c r="F28" i="2" s="1"/>
  <c r="G28" i="2" s="1"/>
  <c r="H79" i="2"/>
  <c r="F36" i="2" s="1"/>
  <c r="H57" i="2"/>
  <c r="F14" i="2" s="1"/>
  <c r="G14" i="2" s="1"/>
  <c r="H65" i="2"/>
  <c r="F22" i="2" s="1"/>
  <c r="G22" i="2" s="1"/>
  <c r="H73" i="2"/>
  <c r="F30" i="2" s="1"/>
  <c r="G30" i="2" s="1"/>
  <c r="H59" i="2"/>
  <c r="F16" i="2" s="1"/>
  <c r="G16" i="2" s="1"/>
  <c r="H67" i="2"/>
  <c r="F24" i="2" s="1"/>
  <c r="G24" i="2" s="1"/>
  <c r="H75" i="2"/>
  <c r="F32" i="2" s="1"/>
  <c r="G32" i="2" s="1"/>
  <c r="I57" i="2"/>
  <c r="F21" i="2"/>
  <c r="G21" i="2" s="1"/>
  <c r="I65" i="2"/>
  <c r="I73" i="2"/>
  <c r="F78" i="2"/>
  <c r="F53" i="2"/>
  <c r="I56" i="2"/>
  <c r="F61" i="2"/>
  <c r="I64" i="2"/>
  <c r="F69" i="2"/>
  <c r="I72" i="2"/>
  <c r="F77" i="2"/>
  <c r="F18" i="2"/>
  <c r="D80" i="2"/>
  <c r="F212" i="1"/>
  <c r="F468" i="1"/>
  <c r="F56" i="1"/>
  <c r="F72" i="1"/>
  <c r="F297" i="1"/>
  <c r="F458" i="1"/>
  <c r="F60" i="1"/>
  <c r="I70" i="1"/>
  <c r="F75" i="1"/>
  <c r="F61" i="1"/>
  <c r="F68" i="1"/>
  <c r="F64" i="1"/>
  <c r="F453" i="1"/>
  <c r="F67" i="1"/>
  <c r="F141" i="1"/>
  <c r="F220" i="1"/>
  <c r="F392" i="1"/>
  <c r="D80" i="1"/>
  <c r="E66" i="1" s="1"/>
  <c r="F369" i="1"/>
  <c r="F377" i="1"/>
  <c r="F460" i="1"/>
  <c r="F71" i="1"/>
  <c r="F53" i="1"/>
  <c r="G80" i="1"/>
  <c r="H61" i="1" s="1"/>
  <c r="F97" i="1" s="1"/>
  <c r="G97" i="1" s="1"/>
  <c r="F76" i="1"/>
  <c r="I64" i="1"/>
  <c r="F62" i="1"/>
  <c r="I76" i="1"/>
  <c r="F73" i="1"/>
  <c r="I68" i="1"/>
  <c r="F65" i="1"/>
  <c r="I60" i="1"/>
  <c r="F57" i="1"/>
  <c r="F133" i="1"/>
  <c r="F137" i="1"/>
  <c r="I77" i="1"/>
  <c r="F74" i="1"/>
  <c r="I69" i="1"/>
  <c r="F66" i="1"/>
  <c r="I61" i="1"/>
  <c r="F58" i="1"/>
  <c r="I54" i="1"/>
  <c r="F473" i="1"/>
  <c r="F371" i="1"/>
  <c r="F455" i="1"/>
  <c r="I79" i="1"/>
  <c r="F78" i="1"/>
  <c r="I73" i="1"/>
  <c r="I65" i="1"/>
  <c r="I57" i="1"/>
  <c r="F146" i="1"/>
  <c r="F376" i="1"/>
  <c r="F391" i="1"/>
  <c r="F457" i="1"/>
  <c r="F213" i="1"/>
  <c r="F379" i="1"/>
  <c r="F304" i="1"/>
  <c r="F448" i="1"/>
  <c r="F138" i="1"/>
  <c r="F211" i="1"/>
  <c r="F301" i="1"/>
  <c r="F316" i="1"/>
  <c r="F462" i="1"/>
  <c r="I468" i="1"/>
  <c r="F472" i="1"/>
  <c r="F223" i="1"/>
  <c r="F236" i="1"/>
  <c r="F305" i="1"/>
  <c r="I316" i="1"/>
  <c r="I379" i="1"/>
  <c r="F452" i="1"/>
  <c r="F461" i="1"/>
  <c r="F464" i="1"/>
  <c r="I214" i="1"/>
  <c r="F380" i="1"/>
  <c r="F152" i="1"/>
  <c r="F215" i="1"/>
  <c r="F372" i="1"/>
  <c r="F293" i="1"/>
  <c r="F296" i="1"/>
  <c r="I304" i="1"/>
  <c r="F310" i="1"/>
  <c r="F313" i="1"/>
  <c r="F394" i="1"/>
  <c r="F451" i="1"/>
  <c r="F463" i="1"/>
  <c r="G159" i="1"/>
  <c r="H158" i="1" s="1"/>
  <c r="F194" i="1" s="1"/>
  <c r="G194" i="1" s="1"/>
  <c r="F139" i="1"/>
  <c r="I139" i="1"/>
  <c r="I135" i="1"/>
  <c r="I136" i="1"/>
  <c r="F136" i="1"/>
  <c r="F219" i="1"/>
  <c r="F222" i="1"/>
  <c r="I222" i="1"/>
  <c r="F140" i="1"/>
  <c r="G238" i="1"/>
  <c r="H213" i="1" s="1"/>
  <c r="F249" i="1" s="1"/>
  <c r="G249" i="1" s="1"/>
  <c r="I292" i="1"/>
  <c r="I155" i="1"/>
  <c r="F228" i="1"/>
  <c r="I314" i="1"/>
  <c r="F314" i="1"/>
  <c r="I237" i="1"/>
  <c r="G45" i="1"/>
  <c r="F217" i="1"/>
  <c r="F303" i="1"/>
  <c r="I303" i="1"/>
  <c r="F132" i="1"/>
  <c r="D159" i="1"/>
  <c r="E157" i="1" s="1"/>
  <c r="I133" i="1"/>
  <c r="F135" i="1"/>
  <c r="I142" i="1"/>
  <c r="I220" i="1"/>
  <c r="I227" i="1"/>
  <c r="I291" i="1"/>
  <c r="F291" i="1"/>
  <c r="I302" i="1"/>
  <c r="F224" i="1"/>
  <c r="I294" i="1"/>
  <c r="F299" i="1"/>
  <c r="F221" i="1"/>
  <c r="I224" i="1"/>
  <c r="D317" i="1"/>
  <c r="I456" i="1"/>
  <c r="D238" i="1"/>
  <c r="E218" i="1" s="1"/>
  <c r="I211" i="1"/>
  <c r="I232" i="1"/>
  <c r="F295" i="1"/>
  <c r="I295" i="1"/>
  <c r="I308" i="1"/>
  <c r="F454" i="1"/>
  <c r="I395" i="1"/>
  <c r="I451" i="1"/>
  <c r="I213" i="1"/>
  <c r="F216" i="1"/>
  <c r="F233" i="1"/>
  <c r="F309" i="1"/>
  <c r="I309" i="1"/>
  <c r="I449" i="1"/>
  <c r="F449" i="1"/>
  <c r="F218" i="1"/>
  <c r="F226" i="1"/>
  <c r="F231" i="1"/>
  <c r="F292" i="1"/>
  <c r="F300" i="1"/>
  <c r="I377" i="1"/>
  <c r="F382" i="1"/>
  <c r="I384" i="1"/>
  <c r="I389" i="1"/>
  <c r="F225" i="1"/>
  <c r="D396" i="1"/>
  <c r="E380" i="1" s="1"/>
  <c r="F290" i="1"/>
  <c r="F298" i="1"/>
  <c r="F378" i="1"/>
  <c r="I378" i="1"/>
  <c r="F390" i="1"/>
  <c r="I390" i="1"/>
  <c r="G317" i="1"/>
  <c r="H309" i="1" s="1"/>
  <c r="F345" i="1" s="1"/>
  <c r="G345" i="1" s="1"/>
  <c r="G396" i="1"/>
  <c r="H388" i="1" s="1"/>
  <c r="F424" i="1" s="1"/>
  <c r="G424" i="1" s="1"/>
  <c r="F374" i="1"/>
  <c r="I370" i="1"/>
  <c r="F375" i="1"/>
  <c r="F383" i="1"/>
  <c r="F388" i="1"/>
  <c r="F387" i="1"/>
  <c r="D475" i="1"/>
  <c r="E461" i="1" s="1"/>
  <c r="I448" i="1"/>
  <c r="I461" i="1"/>
  <c r="F373" i="1"/>
  <c r="F381" i="1"/>
  <c r="F393" i="1"/>
  <c r="I463" i="1"/>
  <c r="I473" i="1"/>
  <c r="G475" i="1"/>
  <c r="H473" i="1" s="1"/>
  <c r="F509" i="1" s="1"/>
  <c r="G509" i="1" s="1"/>
  <c r="F470" i="1"/>
  <c r="I453" i="1"/>
  <c r="I457" i="1"/>
  <c r="F471" i="1"/>
  <c r="H77" i="1" l="1"/>
  <c r="F113" i="1" s="1"/>
  <c r="G113" i="1" s="1"/>
  <c r="A69" i="1"/>
  <c r="H67" i="1"/>
  <c r="F103" i="1" s="1"/>
  <c r="G103" i="1" s="1"/>
  <c r="D42" i="2"/>
  <c r="E78" i="2"/>
  <c r="E70" i="2"/>
  <c r="E62" i="2"/>
  <c r="E54" i="2"/>
  <c r="E53" i="2"/>
  <c r="E76" i="2"/>
  <c r="E68" i="2"/>
  <c r="E60" i="2"/>
  <c r="E59" i="2"/>
  <c r="E75" i="2"/>
  <c r="E67" i="2"/>
  <c r="E74" i="2"/>
  <c r="E66" i="2"/>
  <c r="E58" i="2"/>
  <c r="E61" i="2"/>
  <c r="E73" i="2"/>
  <c r="E65" i="2"/>
  <c r="E57" i="2"/>
  <c r="E77" i="2"/>
  <c r="E72" i="2"/>
  <c r="E64" i="2"/>
  <c r="E56" i="2"/>
  <c r="E79" i="2"/>
  <c r="E71" i="2"/>
  <c r="E63" i="2"/>
  <c r="E55" i="2"/>
  <c r="E69" i="2"/>
  <c r="G34" i="2"/>
  <c r="G26" i="2"/>
  <c r="F80" i="2"/>
  <c r="G36" i="2"/>
  <c r="G18" i="2"/>
  <c r="I80" i="2"/>
  <c r="J56" i="2" s="1"/>
  <c r="D13" i="2" s="1"/>
  <c r="E13" i="2" s="1"/>
  <c r="H13" i="2" s="1"/>
  <c r="H80" i="2"/>
  <c r="F10" i="2"/>
  <c r="G10" i="2" s="1"/>
  <c r="E54" i="1"/>
  <c r="E58" i="1"/>
  <c r="H53" i="1"/>
  <c r="F89" i="1" s="1"/>
  <c r="G89" i="1" s="1"/>
  <c r="E71" i="1"/>
  <c r="H68" i="1"/>
  <c r="F104" i="1" s="1"/>
  <c r="G104" i="1" s="1"/>
  <c r="E56" i="1"/>
  <c r="E57" i="1"/>
  <c r="H79" i="1"/>
  <c r="F115" i="1" s="1"/>
  <c r="G115" i="1" s="1"/>
  <c r="E75" i="1"/>
  <c r="H63" i="1"/>
  <c r="F99" i="1" s="1"/>
  <c r="G99" i="1" s="1"/>
  <c r="H76" i="1"/>
  <c r="F112" i="1" s="1"/>
  <c r="G112" i="1" s="1"/>
  <c r="E60" i="1"/>
  <c r="H71" i="1"/>
  <c r="F107" i="1" s="1"/>
  <c r="G107" i="1" s="1"/>
  <c r="H69" i="1"/>
  <c r="F105" i="1" s="1"/>
  <c r="G105" i="1" s="1"/>
  <c r="H60" i="1"/>
  <c r="F96" i="1" s="1"/>
  <c r="G96" i="1" s="1"/>
  <c r="H56" i="1"/>
  <c r="F92" i="1" s="1"/>
  <c r="G92" i="1" s="1"/>
  <c r="H72" i="1"/>
  <c r="F108" i="1" s="1"/>
  <c r="G108" i="1" s="1"/>
  <c r="H54" i="1"/>
  <c r="F90" i="1" s="1"/>
  <c r="G90" i="1" s="1"/>
  <c r="H75" i="1"/>
  <c r="F111" i="1" s="1"/>
  <c r="G111" i="1" s="1"/>
  <c r="E74" i="1"/>
  <c r="H62" i="1"/>
  <c r="F98" i="1" s="1"/>
  <c r="G98" i="1" s="1"/>
  <c r="H74" i="1"/>
  <c r="F110" i="1" s="1"/>
  <c r="G110" i="1" s="1"/>
  <c r="E53" i="1"/>
  <c r="E216" i="1"/>
  <c r="H59" i="1"/>
  <c r="F95" i="1" s="1"/>
  <c r="G95" i="1" s="1"/>
  <c r="H66" i="1"/>
  <c r="F102" i="1" s="1"/>
  <c r="G102" i="1" s="1"/>
  <c r="E55" i="1"/>
  <c r="E77" i="1"/>
  <c r="E62" i="1"/>
  <c r="H232" i="1"/>
  <c r="F268" i="1" s="1"/>
  <c r="G268" i="1" s="1"/>
  <c r="H231" i="1"/>
  <c r="F267" i="1" s="1"/>
  <c r="G267" i="1" s="1"/>
  <c r="E63" i="1"/>
  <c r="E67" i="1"/>
  <c r="E65" i="1"/>
  <c r="E69" i="1"/>
  <c r="H64" i="1"/>
  <c r="F100" i="1" s="1"/>
  <c r="G100" i="1" s="1"/>
  <c r="H55" i="1"/>
  <c r="F91" i="1" s="1"/>
  <c r="G91" i="1" s="1"/>
  <c r="H70" i="1"/>
  <c r="F106" i="1" s="1"/>
  <c r="G106" i="1" s="1"/>
  <c r="E72" i="1"/>
  <c r="E59" i="1"/>
  <c r="E78" i="1"/>
  <c r="E61" i="1"/>
  <c r="E233" i="1"/>
  <c r="H78" i="1"/>
  <c r="F114" i="1" s="1"/>
  <c r="G114" i="1" s="1"/>
  <c r="F80" i="1"/>
  <c r="H58" i="1"/>
  <c r="F94" i="1" s="1"/>
  <c r="G94" i="1" s="1"/>
  <c r="E64" i="1"/>
  <c r="E68" i="1"/>
  <c r="H73" i="1"/>
  <c r="F109" i="1" s="1"/>
  <c r="G109" i="1" s="1"/>
  <c r="E73" i="1"/>
  <c r="E70" i="1"/>
  <c r="E136" i="1"/>
  <c r="E76" i="1"/>
  <c r="E132" i="1"/>
  <c r="E79" i="1"/>
  <c r="H65" i="1"/>
  <c r="F101" i="1" s="1"/>
  <c r="G101" i="1" s="1"/>
  <c r="H57" i="1"/>
  <c r="F93" i="1" s="1"/>
  <c r="G93" i="1" s="1"/>
  <c r="E138" i="1"/>
  <c r="I80" i="1"/>
  <c r="J79" i="1" s="1"/>
  <c r="D115" i="1" s="1"/>
  <c r="E115" i="1" s="1"/>
  <c r="E378" i="1"/>
  <c r="E223" i="1"/>
  <c r="E226" i="1"/>
  <c r="E464" i="1"/>
  <c r="E474" i="1"/>
  <c r="E452" i="1"/>
  <c r="E469" i="1"/>
  <c r="I317" i="1"/>
  <c r="D357" i="1" s="1"/>
  <c r="D123" i="1"/>
  <c r="E472" i="1"/>
  <c r="H226" i="1"/>
  <c r="F262" i="1" s="1"/>
  <c r="G262" i="1" s="1"/>
  <c r="E470" i="1"/>
  <c r="E459" i="1"/>
  <c r="H459" i="1"/>
  <c r="F495" i="1" s="1"/>
  <c r="G495" i="1" s="1"/>
  <c r="E468" i="1"/>
  <c r="H218" i="1"/>
  <c r="F254" i="1" s="1"/>
  <c r="G254" i="1" s="1"/>
  <c r="H393" i="1"/>
  <c r="F429" i="1" s="1"/>
  <c r="G429" i="1" s="1"/>
  <c r="H471" i="1"/>
  <c r="F507" i="1" s="1"/>
  <c r="G507" i="1" s="1"/>
  <c r="H467" i="1"/>
  <c r="F503" i="1" s="1"/>
  <c r="G503" i="1" s="1"/>
  <c r="H463" i="1"/>
  <c r="F499" i="1" s="1"/>
  <c r="G499" i="1" s="1"/>
  <c r="H219" i="1"/>
  <c r="F255" i="1" s="1"/>
  <c r="G255" i="1" s="1"/>
  <c r="H220" i="1"/>
  <c r="F256" i="1" s="1"/>
  <c r="G256" i="1" s="1"/>
  <c r="E135" i="1"/>
  <c r="H134" i="1"/>
  <c r="F170" i="1" s="1"/>
  <c r="G170" i="1" s="1"/>
  <c r="H135" i="1"/>
  <c r="F171" i="1" s="1"/>
  <c r="G171" i="1" s="1"/>
  <c r="H457" i="1"/>
  <c r="F493" i="1" s="1"/>
  <c r="G493" i="1" s="1"/>
  <c r="E453" i="1"/>
  <c r="H216" i="1"/>
  <c r="F252" i="1" s="1"/>
  <c r="G252" i="1" s="1"/>
  <c r="E471" i="1"/>
  <c r="E235" i="1"/>
  <c r="E158" i="1"/>
  <c r="H237" i="1"/>
  <c r="F273" i="1" s="1"/>
  <c r="G273" i="1" s="1"/>
  <c r="E227" i="1"/>
  <c r="E139" i="1"/>
  <c r="H453" i="1"/>
  <c r="F489" i="1" s="1"/>
  <c r="G489" i="1" s="1"/>
  <c r="E466" i="1"/>
  <c r="F475" i="1"/>
  <c r="H456" i="1"/>
  <c r="F492" i="1" s="1"/>
  <c r="G492" i="1" s="1"/>
  <c r="H227" i="1"/>
  <c r="F263" i="1" s="1"/>
  <c r="G263" i="1" s="1"/>
  <c r="E154" i="1"/>
  <c r="E151" i="1"/>
  <c r="F396" i="1"/>
  <c r="H212" i="1"/>
  <c r="F248" i="1" s="1"/>
  <c r="G248" i="1" s="1"/>
  <c r="E448" i="1"/>
  <c r="E213" i="1"/>
  <c r="H148" i="1"/>
  <c r="F184" i="1" s="1"/>
  <c r="G184" i="1" s="1"/>
  <c r="E228" i="1"/>
  <c r="E147" i="1"/>
  <c r="F238" i="1"/>
  <c r="H228" i="1"/>
  <c r="F264" i="1" s="1"/>
  <c r="G264" i="1" s="1"/>
  <c r="H224" i="1"/>
  <c r="F260" i="1" s="1"/>
  <c r="G260" i="1" s="1"/>
  <c r="E217" i="1"/>
  <c r="E231" i="1"/>
  <c r="E140" i="1"/>
  <c r="E314" i="1"/>
  <c r="E308" i="1"/>
  <c r="E302" i="1"/>
  <c r="E294" i="1"/>
  <c r="E310" i="1"/>
  <c r="E304" i="1"/>
  <c r="E296" i="1"/>
  <c r="E306" i="1"/>
  <c r="E298" i="1"/>
  <c r="E290" i="1"/>
  <c r="E293" i="1"/>
  <c r="D358" i="1"/>
  <c r="E313" i="1"/>
  <c r="E301" i="1"/>
  <c r="E307" i="1"/>
  <c r="I475" i="1"/>
  <c r="J448" i="1" s="1"/>
  <c r="I396" i="1"/>
  <c r="J389" i="1" s="1"/>
  <c r="D425" i="1" s="1"/>
  <c r="E425" i="1" s="1"/>
  <c r="H380" i="1"/>
  <c r="F416" i="1" s="1"/>
  <c r="G416" i="1" s="1"/>
  <c r="H372" i="1"/>
  <c r="F408" i="1" s="1"/>
  <c r="G408" i="1" s="1"/>
  <c r="D439" i="1"/>
  <c r="H387" i="1"/>
  <c r="F423" i="1" s="1"/>
  <c r="G423" i="1" s="1"/>
  <c r="H382" i="1"/>
  <c r="F418" i="1" s="1"/>
  <c r="G418" i="1" s="1"/>
  <c r="H374" i="1"/>
  <c r="F410" i="1" s="1"/>
  <c r="G410" i="1" s="1"/>
  <c r="H394" i="1"/>
  <c r="F430" i="1" s="1"/>
  <c r="G430" i="1" s="1"/>
  <c r="H376" i="1"/>
  <c r="F412" i="1" s="1"/>
  <c r="G412" i="1" s="1"/>
  <c r="H390" i="1"/>
  <c r="F426" i="1" s="1"/>
  <c r="G426" i="1" s="1"/>
  <c r="H385" i="1"/>
  <c r="F421" i="1" s="1"/>
  <c r="G421" i="1" s="1"/>
  <c r="H378" i="1"/>
  <c r="F414" i="1" s="1"/>
  <c r="G414" i="1" s="1"/>
  <c r="H371" i="1"/>
  <c r="F407" i="1" s="1"/>
  <c r="G407" i="1" s="1"/>
  <c r="H379" i="1"/>
  <c r="F415" i="1" s="1"/>
  <c r="G415" i="1" s="1"/>
  <c r="H391" i="1"/>
  <c r="F427" i="1" s="1"/>
  <c r="G427" i="1" s="1"/>
  <c r="E385" i="1"/>
  <c r="H395" i="1"/>
  <c r="F431" i="1" s="1"/>
  <c r="G431" i="1" s="1"/>
  <c r="E295" i="1"/>
  <c r="H150" i="1"/>
  <c r="F186" i="1" s="1"/>
  <c r="G186" i="1" s="1"/>
  <c r="H294" i="1"/>
  <c r="F330" i="1" s="1"/>
  <c r="G330" i="1" s="1"/>
  <c r="H469" i="1"/>
  <c r="F505" i="1" s="1"/>
  <c r="G505" i="1" s="1"/>
  <c r="H472" i="1"/>
  <c r="F508" i="1" s="1"/>
  <c r="G508" i="1" s="1"/>
  <c r="H466" i="1"/>
  <c r="F502" i="1" s="1"/>
  <c r="G502" i="1" s="1"/>
  <c r="H460" i="1"/>
  <c r="F496" i="1" s="1"/>
  <c r="G496" i="1" s="1"/>
  <c r="D518" i="1"/>
  <c r="H464" i="1"/>
  <c r="F500" i="1" s="1"/>
  <c r="G500" i="1" s="1"/>
  <c r="H448" i="1"/>
  <c r="H458" i="1"/>
  <c r="F494" i="1" s="1"/>
  <c r="G494" i="1" s="1"/>
  <c r="H454" i="1"/>
  <c r="F490" i="1" s="1"/>
  <c r="G490" i="1" s="1"/>
  <c r="H449" i="1"/>
  <c r="F485" i="1" s="1"/>
  <c r="G485" i="1" s="1"/>
  <c r="H468" i="1"/>
  <c r="F504" i="1" s="1"/>
  <c r="G504" i="1" s="1"/>
  <c r="H462" i="1"/>
  <c r="F498" i="1" s="1"/>
  <c r="G498" i="1" s="1"/>
  <c r="H452" i="1"/>
  <c r="F488" i="1" s="1"/>
  <c r="G488" i="1" s="1"/>
  <c r="H474" i="1"/>
  <c r="F510" i="1" s="1"/>
  <c r="G510" i="1" s="1"/>
  <c r="D516" i="1"/>
  <c r="E465" i="1"/>
  <c r="E456" i="1"/>
  <c r="E451" i="1"/>
  <c r="E462" i="1"/>
  <c r="E460" i="1"/>
  <c r="E457" i="1"/>
  <c r="E473" i="1"/>
  <c r="E467" i="1"/>
  <c r="E458" i="1"/>
  <c r="E455" i="1"/>
  <c r="E450" i="1"/>
  <c r="E463" i="1"/>
  <c r="H450" i="1"/>
  <c r="F486" i="1" s="1"/>
  <c r="G486" i="1" s="1"/>
  <c r="H311" i="1"/>
  <c r="F347" i="1" s="1"/>
  <c r="G347" i="1" s="1"/>
  <c r="F317" i="1"/>
  <c r="E382" i="1"/>
  <c r="H292" i="1"/>
  <c r="F328" i="1" s="1"/>
  <c r="G328" i="1" s="1"/>
  <c r="H146" i="1"/>
  <c r="F182" i="1" s="1"/>
  <c r="G182" i="1" s="1"/>
  <c r="E312" i="1"/>
  <c r="H312" i="1"/>
  <c r="F348" i="1" s="1"/>
  <c r="G348" i="1" s="1"/>
  <c r="D200" i="1"/>
  <c r="E152" i="1"/>
  <c r="E148" i="1"/>
  <c r="E146" i="1"/>
  <c r="E142" i="1"/>
  <c r="E137" i="1"/>
  <c r="E155" i="1"/>
  <c r="E134" i="1"/>
  <c r="H153" i="1"/>
  <c r="F189" i="1" s="1"/>
  <c r="G189" i="1" s="1"/>
  <c r="E300" i="1"/>
  <c r="E219" i="1"/>
  <c r="E143" i="1"/>
  <c r="E303" i="1"/>
  <c r="D202" i="1"/>
  <c r="H140" i="1"/>
  <c r="F176" i="1" s="1"/>
  <c r="G176" i="1" s="1"/>
  <c r="H151" i="1"/>
  <c r="F187" i="1" s="1"/>
  <c r="G187" i="1" s="1"/>
  <c r="H149" i="1"/>
  <c r="F185" i="1" s="1"/>
  <c r="G185" i="1" s="1"/>
  <c r="H147" i="1"/>
  <c r="F183" i="1" s="1"/>
  <c r="G183" i="1" s="1"/>
  <c r="H136" i="1"/>
  <c r="F172" i="1" s="1"/>
  <c r="G172" i="1" s="1"/>
  <c r="H143" i="1"/>
  <c r="F179" i="1" s="1"/>
  <c r="G179" i="1" s="1"/>
  <c r="H132" i="1"/>
  <c r="H156" i="1"/>
  <c r="F192" i="1" s="1"/>
  <c r="G192" i="1" s="1"/>
  <c r="H152" i="1"/>
  <c r="F188" i="1" s="1"/>
  <c r="G188" i="1" s="1"/>
  <c r="H137" i="1"/>
  <c r="F173" i="1" s="1"/>
  <c r="G173" i="1" s="1"/>
  <c r="H386" i="1"/>
  <c r="F422" i="1" s="1"/>
  <c r="G422" i="1" s="1"/>
  <c r="H465" i="1"/>
  <c r="F501" i="1" s="1"/>
  <c r="G501" i="1" s="1"/>
  <c r="E386" i="1"/>
  <c r="E454" i="1"/>
  <c r="D279" i="1"/>
  <c r="E230" i="1"/>
  <c r="E229" i="1"/>
  <c r="E211" i="1"/>
  <c r="E214" i="1"/>
  <c r="E212" i="1"/>
  <c r="E234" i="1"/>
  <c r="E222" i="1"/>
  <c r="E220" i="1"/>
  <c r="E237" i="1"/>
  <c r="H302" i="1"/>
  <c r="F338" i="1" s="1"/>
  <c r="G338" i="1" s="1"/>
  <c r="H144" i="1"/>
  <c r="F180" i="1" s="1"/>
  <c r="G180" i="1" s="1"/>
  <c r="F159" i="1"/>
  <c r="E144" i="1"/>
  <c r="D121" i="1"/>
  <c r="E149" i="1"/>
  <c r="E377" i="1"/>
  <c r="E369" i="1"/>
  <c r="E391" i="1"/>
  <c r="E379" i="1"/>
  <c r="E371" i="1"/>
  <c r="E381" i="1"/>
  <c r="E373" i="1"/>
  <c r="E395" i="1"/>
  <c r="E388" i="1"/>
  <c r="E383" i="1"/>
  <c r="E376" i="1"/>
  <c r="E384" i="1"/>
  <c r="E389" i="1"/>
  <c r="E375" i="1"/>
  <c r="D437" i="1"/>
  <c r="H290" i="1"/>
  <c r="H298" i="1"/>
  <c r="F334" i="1" s="1"/>
  <c r="G334" i="1" s="1"/>
  <c r="H383" i="1"/>
  <c r="F419" i="1" s="1"/>
  <c r="G419" i="1" s="1"/>
  <c r="H389" i="1"/>
  <c r="F425" i="1" s="1"/>
  <c r="G425" i="1" s="1"/>
  <c r="H377" i="1"/>
  <c r="F413" i="1" s="1"/>
  <c r="G413" i="1" s="1"/>
  <c r="E309" i="1"/>
  <c r="E315" i="1"/>
  <c r="H154" i="1"/>
  <c r="F190" i="1" s="1"/>
  <c r="G190" i="1" s="1"/>
  <c r="H138" i="1"/>
  <c r="F174" i="1" s="1"/>
  <c r="G174" i="1" s="1"/>
  <c r="H470" i="1"/>
  <c r="F506" i="1" s="1"/>
  <c r="G506" i="1" s="1"/>
  <c r="H373" i="1"/>
  <c r="F409" i="1" s="1"/>
  <c r="G409" i="1" s="1"/>
  <c r="H461" i="1"/>
  <c r="F497" i="1" s="1"/>
  <c r="G497" i="1" s="1"/>
  <c r="E374" i="1"/>
  <c r="H392" i="1"/>
  <c r="F428" i="1" s="1"/>
  <c r="G428" i="1" s="1"/>
  <c r="E392" i="1"/>
  <c r="E449" i="1"/>
  <c r="E299" i="1"/>
  <c r="E221" i="1"/>
  <c r="H300" i="1"/>
  <c r="F336" i="1" s="1"/>
  <c r="G336" i="1" s="1"/>
  <c r="H303" i="1"/>
  <c r="F339" i="1" s="1"/>
  <c r="G339" i="1" s="1"/>
  <c r="H133" i="1"/>
  <c r="F169" i="1" s="1"/>
  <c r="G169" i="1" s="1"/>
  <c r="E133" i="1"/>
  <c r="H236" i="1"/>
  <c r="F272" i="1" s="1"/>
  <c r="G272" i="1" s="1"/>
  <c r="D281" i="1"/>
  <c r="H223" i="1"/>
  <c r="F259" i="1" s="1"/>
  <c r="G259" i="1" s="1"/>
  <c r="H221" i="1"/>
  <c r="F257" i="1" s="1"/>
  <c r="G257" i="1" s="1"/>
  <c r="H214" i="1"/>
  <c r="F250" i="1" s="1"/>
  <c r="G250" i="1" s="1"/>
  <c r="H234" i="1"/>
  <c r="F270" i="1" s="1"/>
  <c r="G270" i="1" s="1"/>
  <c r="H230" i="1"/>
  <c r="F266" i="1" s="1"/>
  <c r="G266" i="1" s="1"/>
  <c r="H217" i="1"/>
  <c r="F253" i="1" s="1"/>
  <c r="G253" i="1" s="1"/>
  <c r="H215" i="1"/>
  <c r="F251" i="1" s="1"/>
  <c r="G251" i="1" s="1"/>
  <c r="H229" i="1"/>
  <c r="F265" i="1" s="1"/>
  <c r="G265" i="1" s="1"/>
  <c r="H225" i="1"/>
  <c r="F261" i="1" s="1"/>
  <c r="G261" i="1" s="1"/>
  <c r="H211" i="1"/>
  <c r="H233" i="1"/>
  <c r="F269" i="1" s="1"/>
  <c r="G269" i="1" s="1"/>
  <c r="H222" i="1"/>
  <c r="F258" i="1" s="1"/>
  <c r="G258" i="1" s="1"/>
  <c r="H235" i="1"/>
  <c r="F271" i="1" s="1"/>
  <c r="G271" i="1" s="1"/>
  <c r="E153" i="1"/>
  <c r="E224" i="1"/>
  <c r="H145" i="1"/>
  <c r="F181" i="1" s="1"/>
  <c r="G181" i="1" s="1"/>
  <c r="E316" i="1"/>
  <c r="E394" i="1"/>
  <c r="H142" i="1"/>
  <c r="F178" i="1" s="1"/>
  <c r="G178" i="1" s="1"/>
  <c r="E390" i="1"/>
  <c r="E387" i="1"/>
  <c r="H375" i="1"/>
  <c r="F411" i="1" s="1"/>
  <c r="G411" i="1" s="1"/>
  <c r="H451" i="1"/>
  <c r="F487" i="1" s="1"/>
  <c r="G487" i="1" s="1"/>
  <c r="E311" i="1"/>
  <c r="H370" i="1"/>
  <c r="F406" i="1" s="1"/>
  <c r="G406" i="1" s="1"/>
  <c r="H314" i="1"/>
  <c r="F350" i="1" s="1"/>
  <c r="G350" i="1" s="1"/>
  <c r="H157" i="1"/>
  <c r="F193" i="1" s="1"/>
  <c r="G193" i="1" s="1"/>
  <c r="E236" i="1"/>
  <c r="H141" i="1"/>
  <c r="F177" i="1" s="1"/>
  <c r="G177" i="1" s="1"/>
  <c r="E145" i="1"/>
  <c r="E150" i="1"/>
  <c r="D360" i="1"/>
  <c r="H316" i="1"/>
  <c r="F352" i="1" s="1"/>
  <c r="G352" i="1" s="1"/>
  <c r="H305" i="1"/>
  <c r="F341" i="1" s="1"/>
  <c r="G341" i="1" s="1"/>
  <c r="H297" i="1"/>
  <c r="F333" i="1" s="1"/>
  <c r="G333" i="1" s="1"/>
  <c r="H306" i="1"/>
  <c r="F342" i="1" s="1"/>
  <c r="G342" i="1" s="1"/>
  <c r="H299" i="1"/>
  <c r="F335" i="1" s="1"/>
  <c r="G335" i="1" s="1"/>
  <c r="H291" i="1"/>
  <c r="F327" i="1" s="1"/>
  <c r="G327" i="1" s="1"/>
  <c r="H313" i="1"/>
  <c r="F349" i="1" s="1"/>
  <c r="G349" i="1" s="1"/>
  <c r="H307" i="1"/>
  <c r="F343" i="1" s="1"/>
  <c r="G343" i="1" s="1"/>
  <c r="H301" i="1"/>
  <c r="F337" i="1" s="1"/>
  <c r="G337" i="1" s="1"/>
  <c r="H293" i="1"/>
  <c r="F329" i="1" s="1"/>
  <c r="G329" i="1" s="1"/>
  <c r="H304" i="1"/>
  <c r="F340" i="1" s="1"/>
  <c r="G340" i="1" s="1"/>
  <c r="H295" i="1"/>
  <c r="F331" i="1" s="1"/>
  <c r="G331" i="1" s="1"/>
  <c r="H315" i="1"/>
  <c r="F351" i="1" s="1"/>
  <c r="G351" i="1" s="1"/>
  <c r="H310" i="1"/>
  <c r="F346" i="1" s="1"/>
  <c r="G346" i="1" s="1"/>
  <c r="H296" i="1"/>
  <c r="F332" i="1" s="1"/>
  <c r="G332" i="1" s="1"/>
  <c r="E305" i="1"/>
  <c r="E292" i="1"/>
  <c r="H381" i="1"/>
  <c r="F417" i="1" s="1"/>
  <c r="G417" i="1" s="1"/>
  <c r="H455" i="1"/>
  <c r="F491" i="1" s="1"/>
  <c r="G491" i="1" s="1"/>
  <c r="E370" i="1"/>
  <c r="E372" i="1"/>
  <c r="H369" i="1"/>
  <c r="H384" i="1"/>
  <c r="F420" i="1" s="1"/>
  <c r="G420" i="1" s="1"/>
  <c r="E225" i="1"/>
  <c r="H308" i="1"/>
  <c r="F344" i="1" s="1"/>
  <c r="G344" i="1" s="1"/>
  <c r="E297" i="1"/>
  <c r="E393" i="1"/>
  <c r="E291" i="1"/>
  <c r="E215" i="1"/>
  <c r="H155" i="1"/>
  <c r="F191" i="1" s="1"/>
  <c r="G191" i="1" s="1"/>
  <c r="H139" i="1"/>
  <c r="F175" i="1" s="1"/>
  <c r="G175" i="1" s="1"/>
  <c r="E141" i="1"/>
  <c r="E232" i="1"/>
  <c r="E156" i="1"/>
  <c r="I238" i="1"/>
  <c r="J211" i="1" s="1"/>
  <c r="I159" i="1"/>
  <c r="J135" i="1" s="1"/>
  <c r="D171" i="1" s="1"/>
  <c r="E171" i="1" s="1"/>
  <c r="J57" i="2" l="1"/>
  <c r="D14" i="2" s="1"/>
  <c r="J64" i="2"/>
  <c r="D21" i="2" s="1"/>
  <c r="E21" i="2" s="1"/>
  <c r="H21" i="2" s="1"/>
  <c r="J73" i="2"/>
  <c r="D30" i="2" s="1"/>
  <c r="J314" i="1"/>
  <c r="D350" i="1" s="1"/>
  <c r="E350" i="1" s="1"/>
  <c r="H350" i="1" s="1"/>
  <c r="J302" i="1"/>
  <c r="D338" i="1" s="1"/>
  <c r="E338" i="1" s="1"/>
  <c r="H338" i="1" s="1"/>
  <c r="J295" i="1"/>
  <c r="D331" i="1" s="1"/>
  <c r="E331" i="1" s="1"/>
  <c r="H331" i="1" s="1"/>
  <c r="J292" i="1"/>
  <c r="D328" i="1" s="1"/>
  <c r="E328" i="1" s="1"/>
  <c r="H328" i="1" s="1"/>
  <c r="J291" i="1"/>
  <c r="D327" i="1" s="1"/>
  <c r="E327" i="1" s="1"/>
  <c r="H327" i="1" s="1"/>
  <c r="A70" i="1"/>
  <c r="E14" i="2"/>
  <c r="H14" i="2" s="1"/>
  <c r="E30" i="2"/>
  <c r="H30" i="2" s="1"/>
  <c r="D41" i="2"/>
  <c r="E42" i="2" s="1"/>
  <c r="E45" i="2" s="1"/>
  <c r="F45" i="2" s="1"/>
  <c r="I45" i="2" s="1"/>
  <c r="J77" i="2"/>
  <c r="D34" i="2" s="1"/>
  <c r="E34" i="2" s="1"/>
  <c r="H34" i="2" s="1"/>
  <c r="J69" i="2"/>
  <c r="D26" i="2" s="1"/>
  <c r="E26" i="2" s="1"/>
  <c r="H26" i="2" s="1"/>
  <c r="J61" i="2"/>
  <c r="D18" i="2" s="1"/>
  <c r="E18" i="2" s="1"/>
  <c r="H18" i="2" s="1"/>
  <c r="J79" i="2"/>
  <c r="D36" i="2" s="1"/>
  <c r="E36" i="2" s="1"/>
  <c r="H36" i="2" s="1"/>
  <c r="J63" i="2"/>
  <c r="D20" i="2" s="1"/>
  <c r="E20" i="2" s="1"/>
  <c r="H20" i="2" s="1"/>
  <c r="J71" i="2"/>
  <c r="D28" i="2" s="1"/>
  <c r="E28" i="2" s="1"/>
  <c r="H28" i="2" s="1"/>
  <c r="J55" i="2"/>
  <c r="D12" i="2" s="1"/>
  <c r="E12" i="2" s="1"/>
  <c r="H12" i="2" s="1"/>
  <c r="J67" i="2"/>
  <c r="D24" i="2" s="1"/>
  <c r="E24" i="2" s="1"/>
  <c r="H24" i="2" s="1"/>
  <c r="J54" i="2"/>
  <c r="D11" i="2" s="1"/>
  <c r="E11" i="2" s="1"/>
  <c r="H11" i="2" s="1"/>
  <c r="J68" i="2"/>
  <c r="D25" i="2" s="1"/>
  <c r="E25" i="2" s="1"/>
  <c r="H25" i="2" s="1"/>
  <c r="J59" i="2"/>
  <c r="D16" i="2" s="1"/>
  <c r="E16" i="2" s="1"/>
  <c r="H16" i="2" s="1"/>
  <c r="J66" i="2"/>
  <c r="D23" i="2" s="1"/>
  <c r="E23" i="2" s="1"/>
  <c r="H23" i="2" s="1"/>
  <c r="J60" i="2"/>
  <c r="D17" i="2" s="1"/>
  <c r="E17" i="2" s="1"/>
  <c r="H17" i="2" s="1"/>
  <c r="J58" i="2"/>
  <c r="D15" i="2" s="1"/>
  <c r="E15" i="2" s="1"/>
  <c r="H15" i="2" s="1"/>
  <c r="J62" i="2"/>
  <c r="D19" i="2" s="1"/>
  <c r="E19" i="2" s="1"/>
  <c r="H19" i="2" s="1"/>
  <c r="J70" i="2"/>
  <c r="D27" i="2" s="1"/>
  <c r="E27" i="2" s="1"/>
  <c r="H27" i="2" s="1"/>
  <c r="J74" i="2"/>
  <c r="D31" i="2" s="1"/>
  <c r="E31" i="2" s="1"/>
  <c r="H31" i="2" s="1"/>
  <c r="J78" i="2"/>
  <c r="D35" i="2" s="1"/>
  <c r="E35" i="2" s="1"/>
  <c r="H35" i="2" s="1"/>
  <c r="J75" i="2"/>
  <c r="D32" i="2" s="1"/>
  <c r="E32" i="2" s="1"/>
  <c r="H32" i="2" s="1"/>
  <c r="J53" i="2"/>
  <c r="J76" i="2"/>
  <c r="D33" i="2" s="1"/>
  <c r="E33" i="2" s="1"/>
  <c r="H33" i="2" s="1"/>
  <c r="J65" i="2"/>
  <c r="D22" i="2" s="1"/>
  <c r="J72" i="2"/>
  <c r="D29" i="2" s="1"/>
  <c r="E29" i="2" s="1"/>
  <c r="H29" i="2" s="1"/>
  <c r="E80" i="2"/>
  <c r="F37" i="2"/>
  <c r="J303" i="1"/>
  <c r="D339" i="1" s="1"/>
  <c r="E339" i="1" s="1"/>
  <c r="H339" i="1" s="1"/>
  <c r="J301" i="1"/>
  <c r="D337" i="1" s="1"/>
  <c r="E337" i="1" s="1"/>
  <c r="H337" i="1" s="1"/>
  <c r="J294" i="1"/>
  <c r="D330" i="1" s="1"/>
  <c r="E330" i="1" s="1"/>
  <c r="H330" i="1" s="1"/>
  <c r="J315" i="1"/>
  <c r="D351" i="1" s="1"/>
  <c r="E351" i="1" s="1"/>
  <c r="H351" i="1" s="1"/>
  <c r="J308" i="1"/>
  <c r="D344" i="1" s="1"/>
  <c r="E344" i="1" s="1"/>
  <c r="H344" i="1" s="1"/>
  <c r="H171" i="1"/>
  <c r="J456" i="1"/>
  <c r="D492" i="1" s="1"/>
  <c r="E492" i="1" s="1"/>
  <c r="H492" i="1" s="1"/>
  <c r="J473" i="1"/>
  <c r="D509" i="1" s="1"/>
  <c r="E509" i="1" s="1"/>
  <c r="H509" i="1" s="1"/>
  <c r="J451" i="1"/>
  <c r="D487" i="1" s="1"/>
  <c r="E487" i="1" s="1"/>
  <c r="H487" i="1" s="1"/>
  <c r="J463" i="1"/>
  <c r="D499" i="1" s="1"/>
  <c r="E499" i="1" s="1"/>
  <c r="H499" i="1" s="1"/>
  <c r="E80" i="1"/>
  <c r="J449" i="1"/>
  <c r="D485" i="1" s="1"/>
  <c r="E485" i="1" s="1"/>
  <c r="H485" i="1" s="1"/>
  <c r="H80" i="1"/>
  <c r="G32" i="1"/>
  <c r="G29" i="1"/>
  <c r="J309" i="1"/>
  <c r="D345" i="1" s="1"/>
  <c r="E345" i="1" s="1"/>
  <c r="H345" i="1" s="1"/>
  <c r="J307" i="1"/>
  <c r="D343" i="1" s="1"/>
  <c r="E343" i="1" s="1"/>
  <c r="H343" i="1" s="1"/>
  <c r="J65" i="1"/>
  <c r="D101" i="1" s="1"/>
  <c r="E101" i="1" s="1"/>
  <c r="H101" i="1" s="1"/>
  <c r="J461" i="1"/>
  <c r="D497" i="1" s="1"/>
  <c r="E497" i="1" s="1"/>
  <c r="H497" i="1" s="1"/>
  <c r="J316" i="1"/>
  <c r="D352" i="1" s="1"/>
  <c r="E352" i="1" s="1"/>
  <c r="H352" i="1" s="1"/>
  <c r="J306" i="1"/>
  <c r="D342" i="1" s="1"/>
  <c r="E342" i="1" s="1"/>
  <c r="H342" i="1" s="1"/>
  <c r="J68" i="1"/>
  <c r="D104" i="1" s="1"/>
  <c r="E104" i="1" s="1"/>
  <c r="H104" i="1" s="1"/>
  <c r="J61" i="1"/>
  <c r="D97" i="1" s="1"/>
  <c r="E97" i="1" s="1"/>
  <c r="H97" i="1" s="1"/>
  <c r="D120" i="1"/>
  <c r="D122" i="1" s="1"/>
  <c r="F122" i="1" s="1"/>
  <c r="J305" i="1"/>
  <c r="D341" i="1" s="1"/>
  <c r="E341" i="1" s="1"/>
  <c r="H341" i="1" s="1"/>
  <c r="G23" i="1"/>
  <c r="G31" i="1"/>
  <c r="J77" i="1"/>
  <c r="D113" i="1" s="1"/>
  <c r="E113" i="1" s="1"/>
  <c r="H113" i="1" s="1"/>
  <c r="J76" i="1"/>
  <c r="D112" i="1" s="1"/>
  <c r="E112" i="1" s="1"/>
  <c r="H112" i="1" s="1"/>
  <c r="J73" i="1"/>
  <c r="D109" i="1" s="1"/>
  <c r="E109" i="1" s="1"/>
  <c r="H109" i="1" s="1"/>
  <c r="J69" i="1"/>
  <c r="D105" i="1" s="1"/>
  <c r="E105" i="1" s="1"/>
  <c r="H105" i="1" s="1"/>
  <c r="J299" i="1"/>
  <c r="D335" i="1" s="1"/>
  <c r="E335" i="1" s="1"/>
  <c r="H335" i="1" s="1"/>
  <c r="J60" i="1"/>
  <c r="D96" i="1" s="1"/>
  <c r="E96" i="1" s="1"/>
  <c r="H96" i="1" s="1"/>
  <c r="J139" i="1"/>
  <c r="D175" i="1" s="1"/>
  <c r="E175" i="1" s="1"/>
  <c r="H175" i="1" s="1"/>
  <c r="G26" i="1"/>
  <c r="J300" i="1"/>
  <c r="D336" i="1" s="1"/>
  <c r="E336" i="1" s="1"/>
  <c r="H336" i="1" s="1"/>
  <c r="J54" i="1"/>
  <c r="D90" i="1" s="1"/>
  <c r="E90" i="1" s="1"/>
  <c r="H90" i="1" s="1"/>
  <c r="J133" i="1"/>
  <c r="D169" i="1" s="1"/>
  <c r="E169" i="1" s="1"/>
  <c r="H169" i="1" s="1"/>
  <c r="J63" i="1"/>
  <c r="D99" i="1" s="1"/>
  <c r="E99" i="1" s="1"/>
  <c r="H99" i="1" s="1"/>
  <c r="J71" i="1"/>
  <c r="D107" i="1" s="1"/>
  <c r="E107" i="1" s="1"/>
  <c r="H107" i="1" s="1"/>
  <c r="J56" i="1"/>
  <c r="D92" i="1" s="1"/>
  <c r="E92" i="1" s="1"/>
  <c r="H92" i="1" s="1"/>
  <c r="J64" i="1"/>
  <c r="D100" i="1" s="1"/>
  <c r="E100" i="1" s="1"/>
  <c r="H100" i="1" s="1"/>
  <c r="J72" i="1"/>
  <c r="D108" i="1" s="1"/>
  <c r="E108" i="1" s="1"/>
  <c r="H108" i="1" s="1"/>
  <c r="J53" i="1"/>
  <c r="J70" i="1"/>
  <c r="D106" i="1" s="1"/>
  <c r="E106" i="1" s="1"/>
  <c r="H106" i="1" s="1"/>
  <c r="J55" i="1"/>
  <c r="D91" i="1" s="1"/>
  <c r="E91" i="1" s="1"/>
  <c r="H91" i="1" s="1"/>
  <c r="J75" i="1"/>
  <c r="D111" i="1" s="1"/>
  <c r="E111" i="1" s="1"/>
  <c r="H111" i="1" s="1"/>
  <c r="J62" i="1"/>
  <c r="D98" i="1" s="1"/>
  <c r="E98" i="1" s="1"/>
  <c r="H98" i="1" s="1"/>
  <c r="J58" i="1"/>
  <c r="D94" i="1" s="1"/>
  <c r="E94" i="1" s="1"/>
  <c r="H94" i="1" s="1"/>
  <c r="J66" i="1"/>
  <c r="D102" i="1" s="1"/>
  <c r="E102" i="1" s="1"/>
  <c r="H102" i="1" s="1"/>
  <c r="J67" i="1"/>
  <c r="D103" i="1" s="1"/>
  <c r="E103" i="1" s="1"/>
  <c r="H103" i="1" s="1"/>
  <c r="J78" i="1"/>
  <c r="D114" i="1" s="1"/>
  <c r="E114" i="1" s="1"/>
  <c r="H114" i="1" s="1"/>
  <c r="J59" i="1"/>
  <c r="D95" i="1" s="1"/>
  <c r="E95" i="1" s="1"/>
  <c r="H95" i="1" s="1"/>
  <c r="J74" i="1"/>
  <c r="D110" i="1" s="1"/>
  <c r="E110" i="1" s="1"/>
  <c r="H110" i="1" s="1"/>
  <c r="J57" i="1"/>
  <c r="D93" i="1" s="1"/>
  <c r="E93" i="1" s="1"/>
  <c r="H93" i="1" s="1"/>
  <c r="G36" i="1"/>
  <c r="G28" i="1"/>
  <c r="E358" i="1"/>
  <c r="E361" i="1" s="1"/>
  <c r="H361" i="1" s="1"/>
  <c r="J304" i="1"/>
  <c r="D340" i="1" s="1"/>
  <c r="E340" i="1" s="1"/>
  <c r="H340" i="1" s="1"/>
  <c r="J310" i="1"/>
  <c r="D346" i="1" s="1"/>
  <c r="E346" i="1" s="1"/>
  <c r="H346" i="1" s="1"/>
  <c r="G17" i="1"/>
  <c r="G35" i="1"/>
  <c r="G14" i="1"/>
  <c r="J313" i="1"/>
  <c r="D349" i="1" s="1"/>
  <c r="E349" i="1" s="1"/>
  <c r="H349" i="1" s="1"/>
  <c r="J311" i="1"/>
  <c r="D347" i="1" s="1"/>
  <c r="E347" i="1" s="1"/>
  <c r="H347" i="1" s="1"/>
  <c r="G30" i="1"/>
  <c r="J297" i="1"/>
  <c r="D333" i="1" s="1"/>
  <c r="E333" i="1" s="1"/>
  <c r="H333" i="1" s="1"/>
  <c r="J298" i="1"/>
  <c r="D334" i="1" s="1"/>
  <c r="E334" i="1" s="1"/>
  <c r="H334" i="1" s="1"/>
  <c r="J296" i="1"/>
  <c r="D332" i="1" s="1"/>
  <c r="E332" i="1" s="1"/>
  <c r="H332" i="1" s="1"/>
  <c r="J290" i="1"/>
  <c r="D326" i="1" s="1"/>
  <c r="G12" i="1"/>
  <c r="G13" i="1"/>
  <c r="J136" i="1"/>
  <c r="D172" i="1" s="1"/>
  <c r="E172" i="1" s="1"/>
  <c r="H172" i="1" s="1"/>
  <c r="E475" i="1"/>
  <c r="J453" i="1"/>
  <c r="D489" i="1" s="1"/>
  <c r="E489" i="1" s="1"/>
  <c r="H489" i="1" s="1"/>
  <c r="J312" i="1"/>
  <c r="D348" i="1" s="1"/>
  <c r="E348" i="1" s="1"/>
  <c r="H348" i="1" s="1"/>
  <c r="J293" i="1"/>
  <c r="D329" i="1" s="1"/>
  <c r="E329" i="1" s="1"/>
  <c r="H329" i="1" s="1"/>
  <c r="G21" i="1"/>
  <c r="J237" i="1"/>
  <c r="D273" i="1" s="1"/>
  <c r="E273" i="1" s="1"/>
  <c r="H273" i="1" s="1"/>
  <c r="G19" i="1"/>
  <c r="G25" i="1"/>
  <c r="G24" i="1"/>
  <c r="G22" i="1"/>
  <c r="E159" i="1"/>
  <c r="G27" i="1"/>
  <c r="G16" i="1"/>
  <c r="J213" i="1"/>
  <c r="D249" i="1" s="1"/>
  <c r="E249" i="1" s="1"/>
  <c r="H249" i="1" s="1"/>
  <c r="G18" i="1"/>
  <c r="H425" i="1"/>
  <c r="G34" i="1"/>
  <c r="G33" i="1"/>
  <c r="G20" i="1"/>
  <c r="G11" i="1"/>
  <c r="J457" i="1"/>
  <c r="D493" i="1" s="1"/>
  <c r="E493" i="1" s="1"/>
  <c r="H493" i="1" s="1"/>
  <c r="D484" i="1"/>
  <c r="E238" i="1"/>
  <c r="J384" i="1"/>
  <c r="D420" i="1" s="1"/>
  <c r="E420" i="1" s="1"/>
  <c r="H420" i="1" s="1"/>
  <c r="D278" i="1"/>
  <c r="D280" i="1" s="1"/>
  <c r="F280" i="1" s="1"/>
  <c r="J230" i="1"/>
  <c r="D266" i="1" s="1"/>
  <c r="E266" i="1" s="1"/>
  <c r="H266" i="1" s="1"/>
  <c r="J219" i="1"/>
  <c r="D255" i="1" s="1"/>
  <c r="E255" i="1" s="1"/>
  <c r="H255" i="1" s="1"/>
  <c r="J225" i="1"/>
  <c r="D261" i="1" s="1"/>
  <c r="E261" i="1" s="1"/>
  <c r="H261" i="1" s="1"/>
  <c r="J223" i="1"/>
  <c r="D259" i="1" s="1"/>
  <c r="E259" i="1" s="1"/>
  <c r="H259" i="1" s="1"/>
  <c r="J216" i="1"/>
  <c r="D252" i="1" s="1"/>
  <c r="E252" i="1" s="1"/>
  <c r="H252" i="1" s="1"/>
  <c r="J226" i="1"/>
  <c r="D262" i="1" s="1"/>
  <c r="E262" i="1" s="1"/>
  <c r="H262" i="1" s="1"/>
  <c r="J229" i="1"/>
  <c r="D265" i="1" s="1"/>
  <c r="E265" i="1" s="1"/>
  <c r="H265" i="1" s="1"/>
  <c r="J215" i="1"/>
  <c r="D251" i="1" s="1"/>
  <c r="E251" i="1" s="1"/>
  <c r="H251" i="1" s="1"/>
  <c r="J217" i="1"/>
  <c r="D253" i="1" s="1"/>
  <c r="E253" i="1" s="1"/>
  <c r="H253" i="1" s="1"/>
  <c r="J235" i="1"/>
  <c r="D271" i="1" s="1"/>
  <c r="E271" i="1" s="1"/>
  <c r="H271" i="1" s="1"/>
  <c r="J218" i="1"/>
  <c r="D254" i="1" s="1"/>
  <c r="E254" i="1" s="1"/>
  <c r="H254" i="1" s="1"/>
  <c r="J212" i="1"/>
  <c r="D248" i="1" s="1"/>
  <c r="E248" i="1" s="1"/>
  <c r="H248" i="1" s="1"/>
  <c r="J236" i="1"/>
  <c r="D272" i="1" s="1"/>
  <c r="E272" i="1" s="1"/>
  <c r="H272" i="1" s="1"/>
  <c r="J234" i="1"/>
  <c r="D270" i="1" s="1"/>
  <c r="E270" i="1" s="1"/>
  <c r="H270" i="1" s="1"/>
  <c r="J228" i="1"/>
  <c r="D264" i="1" s="1"/>
  <c r="E264" i="1" s="1"/>
  <c r="H264" i="1" s="1"/>
  <c r="J231" i="1"/>
  <c r="D267" i="1" s="1"/>
  <c r="E267" i="1" s="1"/>
  <c r="H267" i="1" s="1"/>
  <c r="J233" i="1"/>
  <c r="D269" i="1" s="1"/>
  <c r="E269" i="1" s="1"/>
  <c r="H269" i="1" s="1"/>
  <c r="J221" i="1"/>
  <c r="D257" i="1" s="1"/>
  <c r="E257" i="1" s="1"/>
  <c r="H257" i="1" s="1"/>
  <c r="J214" i="1"/>
  <c r="D250" i="1" s="1"/>
  <c r="E250" i="1" s="1"/>
  <c r="H250" i="1" s="1"/>
  <c r="J224" i="1"/>
  <c r="D260" i="1" s="1"/>
  <c r="E260" i="1" s="1"/>
  <c r="H260" i="1" s="1"/>
  <c r="J395" i="1"/>
  <c r="D431" i="1" s="1"/>
  <c r="E431" i="1" s="1"/>
  <c r="H431" i="1" s="1"/>
  <c r="F405" i="1"/>
  <c r="H396" i="1"/>
  <c r="D199" i="1"/>
  <c r="D201" i="1" s="1"/>
  <c r="F201" i="1" s="1"/>
  <c r="J145" i="1"/>
  <c r="D181" i="1" s="1"/>
  <c r="E181" i="1" s="1"/>
  <c r="H181" i="1" s="1"/>
  <c r="J141" i="1"/>
  <c r="D177" i="1" s="1"/>
  <c r="E177" i="1" s="1"/>
  <c r="H177" i="1" s="1"/>
  <c r="J144" i="1"/>
  <c r="D180" i="1" s="1"/>
  <c r="E180" i="1" s="1"/>
  <c r="H180" i="1" s="1"/>
  <c r="J137" i="1"/>
  <c r="D173" i="1" s="1"/>
  <c r="E173" i="1" s="1"/>
  <c r="H173" i="1" s="1"/>
  <c r="J132" i="1"/>
  <c r="J147" i="1"/>
  <c r="D183" i="1" s="1"/>
  <c r="E183" i="1" s="1"/>
  <c r="H183" i="1" s="1"/>
  <c r="J143" i="1"/>
  <c r="D179" i="1" s="1"/>
  <c r="E179" i="1" s="1"/>
  <c r="H179" i="1" s="1"/>
  <c r="J151" i="1"/>
  <c r="D187" i="1" s="1"/>
  <c r="E187" i="1" s="1"/>
  <c r="H187" i="1" s="1"/>
  <c r="J140" i="1"/>
  <c r="D176" i="1" s="1"/>
  <c r="E176" i="1" s="1"/>
  <c r="H176" i="1" s="1"/>
  <c r="J150" i="1"/>
  <c r="D186" i="1" s="1"/>
  <c r="E186" i="1" s="1"/>
  <c r="H186" i="1" s="1"/>
  <c r="J134" i="1"/>
  <c r="D170" i="1" s="1"/>
  <c r="E170" i="1" s="1"/>
  <c r="H170" i="1" s="1"/>
  <c r="J149" i="1"/>
  <c r="D185" i="1" s="1"/>
  <c r="E185" i="1" s="1"/>
  <c r="H185" i="1" s="1"/>
  <c r="J148" i="1"/>
  <c r="D184" i="1" s="1"/>
  <c r="E184" i="1" s="1"/>
  <c r="H184" i="1" s="1"/>
  <c r="J138" i="1"/>
  <c r="D174" i="1" s="1"/>
  <c r="E174" i="1" s="1"/>
  <c r="H174" i="1" s="1"/>
  <c r="J154" i="1"/>
  <c r="D190" i="1" s="1"/>
  <c r="E190" i="1" s="1"/>
  <c r="H190" i="1" s="1"/>
  <c r="J157" i="1"/>
  <c r="D193" i="1" s="1"/>
  <c r="E193" i="1" s="1"/>
  <c r="H193" i="1" s="1"/>
  <c r="J153" i="1"/>
  <c r="D189" i="1" s="1"/>
  <c r="E189" i="1" s="1"/>
  <c r="H189" i="1" s="1"/>
  <c r="J146" i="1"/>
  <c r="D182" i="1" s="1"/>
  <c r="E182" i="1" s="1"/>
  <c r="H182" i="1" s="1"/>
  <c r="J158" i="1"/>
  <c r="D194" i="1" s="1"/>
  <c r="E194" i="1" s="1"/>
  <c r="H194" i="1" s="1"/>
  <c r="J152" i="1"/>
  <c r="D188" i="1" s="1"/>
  <c r="E188" i="1" s="1"/>
  <c r="H188" i="1" s="1"/>
  <c r="J156" i="1"/>
  <c r="D192" i="1" s="1"/>
  <c r="E192" i="1" s="1"/>
  <c r="H192" i="1" s="1"/>
  <c r="J222" i="1"/>
  <c r="D258" i="1" s="1"/>
  <c r="E258" i="1" s="1"/>
  <c r="H258" i="1" s="1"/>
  <c r="J390" i="1"/>
  <c r="D426" i="1" s="1"/>
  <c r="E426" i="1" s="1"/>
  <c r="H426" i="1" s="1"/>
  <c r="F484" i="1"/>
  <c r="H475" i="1"/>
  <c r="J370" i="1"/>
  <c r="D406" i="1" s="1"/>
  <c r="E406" i="1" s="1"/>
  <c r="H406" i="1" s="1"/>
  <c r="H317" i="1"/>
  <c r="F326" i="1"/>
  <c r="J232" i="1"/>
  <c r="D268" i="1" s="1"/>
  <c r="E268" i="1" s="1"/>
  <c r="H268" i="1" s="1"/>
  <c r="J142" i="1"/>
  <c r="D178" i="1" s="1"/>
  <c r="E178" i="1" s="1"/>
  <c r="H178" i="1" s="1"/>
  <c r="J377" i="1"/>
  <c r="D413" i="1" s="1"/>
  <c r="E413" i="1" s="1"/>
  <c r="H413" i="1" s="1"/>
  <c r="G15" i="1"/>
  <c r="F116" i="1"/>
  <c r="J155" i="1"/>
  <c r="D191" i="1" s="1"/>
  <c r="E191" i="1" s="1"/>
  <c r="H191" i="1" s="1"/>
  <c r="E317" i="1"/>
  <c r="F247" i="1"/>
  <c r="H238" i="1"/>
  <c r="J227" i="1"/>
  <c r="D263" i="1" s="1"/>
  <c r="E263" i="1" s="1"/>
  <c r="H263" i="1" s="1"/>
  <c r="J472" i="1"/>
  <c r="D508" i="1" s="1"/>
  <c r="E508" i="1" s="1"/>
  <c r="H508" i="1" s="1"/>
  <c r="D515" i="1"/>
  <c r="D517" i="1" s="1"/>
  <c r="F517" i="1" s="1"/>
  <c r="J458" i="1"/>
  <c r="D494" i="1" s="1"/>
  <c r="E494" i="1" s="1"/>
  <c r="H494" i="1" s="1"/>
  <c r="J454" i="1"/>
  <c r="D490" i="1" s="1"/>
  <c r="E490" i="1" s="1"/>
  <c r="H490" i="1" s="1"/>
  <c r="J469" i="1"/>
  <c r="D505" i="1" s="1"/>
  <c r="E505" i="1" s="1"/>
  <c r="H505" i="1" s="1"/>
  <c r="J465" i="1"/>
  <c r="D501" i="1" s="1"/>
  <c r="E501" i="1" s="1"/>
  <c r="H501" i="1" s="1"/>
  <c r="J455" i="1"/>
  <c r="D491" i="1" s="1"/>
  <c r="E491" i="1" s="1"/>
  <c r="H491" i="1" s="1"/>
  <c r="J470" i="1"/>
  <c r="D506" i="1" s="1"/>
  <c r="E506" i="1" s="1"/>
  <c r="H506" i="1" s="1"/>
  <c r="J474" i="1"/>
  <c r="D510" i="1" s="1"/>
  <c r="E510" i="1" s="1"/>
  <c r="H510" i="1" s="1"/>
  <c r="J459" i="1"/>
  <c r="D495" i="1" s="1"/>
  <c r="E495" i="1" s="1"/>
  <c r="H495" i="1" s="1"/>
  <c r="J460" i="1"/>
  <c r="D496" i="1" s="1"/>
  <c r="E496" i="1" s="1"/>
  <c r="H496" i="1" s="1"/>
  <c r="J462" i="1"/>
  <c r="D498" i="1" s="1"/>
  <c r="E498" i="1" s="1"/>
  <c r="H498" i="1" s="1"/>
  <c r="J471" i="1"/>
  <c r="D507" i="1" s="1"/>
  <c r="E507" i="1" s="1"/>
  <c r="H507" i="1" s="1"/>
  <c r="J468" i="1"/>
  <c r="D504" i="1" s="1"/>
  <c r="E504" i="1" s="1"/>
  <c r="H504" i="1" s="1"/>
  <c r="J467" i="1"/>
  <c r="D503" i="1" s="1"/>
  <c r="E503" i="1" s="1"/>
  <c r="H503" i="1" s="1"/>
  <c r="J450" i="1"/>
  <c r="D486" i="1" s="1"/>
  <c r="E486" i="1" s="1"/>
  <c r="H486" i="1" s="1"/>
  <c r="J452" i="1"/>
  <c r="D488" i="1" s="1"/>
  <c r="E488" i="1" s="1"/>
  <c r="H488" i="1" s="1"/>
  <c r="J464" i="1"/>
  <c r="D500" i="1" s="1"/>
  <c r="E500" i="1" s="1"/>
  <c r="H500" i="1" s="1"/>
  <c r="J466" i="1"/>
  <c r="D502" i="1" s="1"/>
  <c r="E502" i="1" s="1"/>
  <c r="H502" i="1" s="1"/>
  <c r="D436" i="1"/>
  <c r="D438" i="1" s="1"/>
  <c r="F438" i="1" s="1"/>
  <c r="J392" i="1"/>
  <c r="D428" i="1" s="1"/>
  <c r="E428" i="1" s="1"/>
  <c r="H428" i="1" s="1"/>
  <c r="J373" i="1"/>
  <c r="D409" i="1" s="1"/>
  <c r="E409" i="1" s="1"/>
  <c r="H409" i="1" s="1"/>
  <c r="J381" i="1"/>
  <c r="D417" i="1" s="1"/>
  <c r="E417" i="1" s="1"/>
  <c r="H417" i="1" s="1"/>
  <c r="J386" i="1"/>
  <c r="D422" i="1" s="1"/>
  <c r="E422" i="1" s="1"/>
  <c r="H422" i="1" s="1"/>
  <c r="J379" i="1"/>
  <c r="D415" i="1" s="1"/>
  <c r="E415" i="1" s="1"/>
  <c r="H415" i="1" s="1"/>
  <c r="J369" i="1"/>
  <c r="J387" i="1"/>
  <c r="D423" i="1" s="1"/>
  <c r="E423" i="1" s="1"/>
  <c r="H423" i="1" s="1"/>
  <c r="J371" i="1"/>
  <c r="D407" i="1" s="1"/>
  <c r="E407" i="1" s="1"/>
  <c r="H407" i="1" s="1"/>
  <c r="J374" i="1"/>
  <c r="D410" i="1" s="1"/>
  <c r="E410" i="1" s="1"/>
  <c r="H410" i="1" s="1"/>
  <c r="J383" i="1"/>
  <c r="D419" i="1" s="1"/>
  <c r="E419" i="1" s="1"/>
  <c r="H419" i="1" s="1"/>
  <c r="J393" i="1"/>
  <c r="D429" i="1" s="1"/>
  <c r="E429" i="1" s="1"/>
  <c r="H429" i="1" s="1"/>
  <c r="J376" i="1"/>
  <c r="D412" i="1" s="1"/>
  <c r="E412" i="1" s="1"/>
  <c r="H412" i="1" s="1"/>
  <c r="J394" i="1"/>
  <c r="D430" i="1" s="1"/>
  <c r="E430" i="1" s="1"/>
  <c r="H430" i="1" s="1"/>
  <c r="J372" i="1"/>
  <c r="D408" i="1" s="1"/>
  <c r="E408" i="1" s="1"/>
  <c r="H408" i="1" s="1"/>
  <c r="J388" i="1"/>
  <c r="D424" i="1" s="1"/>
  <c r="E424" i="1" s="1"/>
  <c r="H424" i="1" s="1"/>
  <c r="J380" i="1"/>
  <c r="D416" i="1" s="1"/>
  <c r="E416" i="1" s="1"/>
  <c r="H416" i="1" s="1"/>
  <c r="J391" i="1"/>
  <c r="D427" i="1" s="1"/>
  <c r="E427" i="1" s="1"/>
  <c r="H427" i="1" s="1"/>
  <c r="J375" i="1"/>
  <c r="D411" i="1" s="1"/>
  <c r="E411" i="1" s="1"/>
  <c r="H411" i="1" s="1"/>
  <c r="J385" i="1"/>
  <c r="D421" i="1" s="1"/>
  <c r="E421" i="1" s="1"/>
  <c r="H421" i="1" s="1"/>
  <c r="J382" i="1"/>
  <c r="D418" i="1" s="1"/>
  <c r="E418" i="1" s="1"/>
  <c r="H418" i="1" s="1"/>
  <c r="J378" i="1"/>
  <c r="D414" i="1" s="1"/>
  <c r="E414" i="1" s="1"/>
  <c r="H414" i="1" s="1"/>
  <c r="H115" i="1"/>
  <c r="J220" i="1"/>
  <c r="D256" i="1" s="1"/>
  <c r="E256" i="1" s="1"/>
  <c r="H256" i="1" s="1"/>
  <c r="H159" i="1"/>
  <c r="F168" i="1"/>
  <c r="D247" i="1"/>
  <c r="E396" i="1"/>
  <c r="D359" i="1"/>
  <c r="F359" i="1" s="1"/>
  <c r="F361" i="1" l="1"/>
  <c r="E121" i="1"/>
  <c r="E124" i="1" s="1"/>
  <c r="F124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20" i="1" s="1"/>
  <c r="A121" i="1" s="1"/>
  <c r="A122" i="1" s="1"/>
  <c r="A123" i="1" s="1"/>
  <c r="A124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9" i="1" s="1"/>
  <c r="A200" i="1" s="1"/>
  <c r="H45" i="2"/>
  <c r="H42" i="2" s="1"/>
  <c r="E22" i="2"/>
  <c r="H22" i="2" s="1"/>
  <c r="J80" i="2"/>
  <c r="D10" i="2"/>
  <c r="D43" i="2"/>
  <c r="F43" i="2" s="1"/>
  <c r="E200" i="1"/>
  <c r="E203" i="1" s="1"/>
  <c r="F203" i="1" s="1"/>
  <c r="J317" i="1"/>
  <c r="J80" i="1"/>
  <c r="D89" i="1"/>
  <c r="E89" i="1" s="1"/>
  <c r="E30" i="1"/>
  <c r="H30" i="1" s="1"/>
  <c r="E15" i="1"/>
  <c r="H15" i="1" s="1"/>
  <c r="E437" i="1"/>
  <c r="E440" i="1" s="1"/>
  <c r="F440" i="1" s="1"/>
  <c r="E32" i="1"/>
  <c r="H32" i="1" s="1"/>
  <c r="E33" i="1"/>
  <c r="H33" i="1" s="1"/>
  <c r="E13" i="1"/>
  <c r="H13" i="1" s="1"/>
  <c r="E31" i="1"/>
  <c r="H31" i="1" s="1"/>
  <c r="E12" i="1"/>
  <c r="H12" i="1" s="1"/>
  <c r="E36" i="1"/>
  <c r="E22" i="1"/>
  <c r="F353" i="1"/>
  <c r="G326" i="1"/>
  <c r="E20" i="1"/>
  <c r="J475" i="1"/>
  <c r="J238" i="1"/>
  <c r="E29" i="1"/>
  <c r="E18" i="1"/>
  <c r="E279" i="1"/>
  <c r="E282" i="1" s="1"/>
  <c r="D168" i="1"/>
  <c r="J159" i="1"/>
  <c r="D511" i="1"/>
  <c r="E484" i="1"/>
  <c r="D274" i="1"/>
  <c r="E247" i="1"/>
  <c r="E27" i="1"/>
  <c r="F195" i="1"/>
  <c r="G168" i="1"/>
  <c r="E34" i="1"/>
  <c r="E21" i="1"/>
  <c r="E23" i="1"/>
  <c r="E11" i="1"/>
  <c r="I361" i="1"/>
  <c r="I360" i="1" s="1"/>
  <c r="E26" i="1"/>
  <c r="E14" i="1"/>
  <c r="D405" i="1"/>
  <c r="J396" i="1"/>
  <c r="D353" i="1"/>
  <c r="E326" i="1"/>
  <c r="F511" i="1"/>
  <c r="G484" i="1"/>
  <c r="G405" i="1"/>
  <c r="F432" i="1"/>
  <c r="E19" i="1"/>
  <c r="E24" i="1"/>
  <c r="G247" i="1"/>
  <c r="F274" i="1"/>
  <c r="E25" i="1"/>
  <c r="E28" i="1"/>
  <c r="E35" i="1"/>
  <c r="E516" i="1"/>
  <c r="E519" i="1" s="1"/>
  <c r="E16" i="1"/>
  <c r="E17" i="1"/>
  <c r="I43" i="2" l="1"/>
  <c r="H203" i="1"/>
  <c r="H124" i="1"/>
  <c r="I44" i="2"/>
  <c r="A201" i="1"/>
  <c r="A202" i="1" s="1"/>
  <c r="A203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8" i="1" s="1"/>
  <c r="A279" i="1" s="1"/>
  <c r="D116" i="1"/>
  <c r="E10" i="2"/>
  <c r="H10" i="2" s="1"/>
  <c r="H37" i="2" s="1"/>
  <c r="D37" i="2"/>
  <c r="H440" i="1"/>
  <c r="H89" i="1"/>
  <c r="H326" i="1"/>
  <c r="H353" i="1" s="1"/>
  <c r="I326" i="1" s="1"/>
  <c r="H484" i="1"/>
  <c r="G10" i="1"/>
  <c r="G37" i="1" s="1"/>
  <c r="F10" i="1" s="1"/>
  <c r="H358" i="1"/>
  <c r="H519" i="1"/>
  <c r="F519" i="1"/>
  <c r="H21" i="1"/>
  <c r="I440" i="1"/>
  <c r="H35" i="1"/>
  <c r="H14" i="1"/>
  <c r="H22" i="1"/>
  <c r="H36" i="1"/>
  <c r="H19" i="1"/>
  <c r="H511" i="1"/>
  <c r="H16" i="1"/>
  <c r="H28" i="1"/>
  <c r="E45" i="1"/>
  <c r="H34" i="1"/>
  <c r="H26" i="1"/>
  <c r="I124" i="1"/>
  <c r="I203" i="1"/>
  <c r="H25" i="1"/>
  <c r="I359" i="1"/>
  <c r="H24" i="1"/>
  <c r="H23" i="1"/>
  <c r="H27" i="1"/>
  <c r="H282" i="1"/>
  <c r="F282" i="1"/>
  <c r="H18" i="1"/>
  <c r="H20" i="1"/>
  <c r="H11" i="1"/>
  <c r="H17" i="1"/>
  <c r="H247" i="1"/>
  <c r="E168" i="1"/>
  <c r="H168" i="1" s="1"/>
  <c r="D195" i="1"/>
  <c r="E405" i="1"/>
  <c r="H405" i="1" s="1"/>
  <c r="D432" i="1"/>
  <c r="H29" i="1"/>
  <c r="H121" i="1" l="1"/>
  <c r="I202" i="1"/>
  <c r="A280" i="1"/>
  <c r="A281" i="1" s="1"/>
  <c r="A282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7" i="1" s="1"/>
  <c r="A358" i="1" s="1"/>
  <c r="I13" i="2"/>
  <c r="I21" i="2"/>
  <c r="I19" i="2"/>
  <c r="I20" i="2"/>
  <c r="I16" i="2"/>
  <c r="I30" i="2"/>
  <c r="I12" i="2"/>
  <c r="I27" i="2"/>
  <c r="I18" i="2"/>
  <c r="I35" i="2"/>
  <c r="I31" i="2"/>
  <c r="I25" i="2"/>
  <c r="I11" i="2"/>
  <c r="I15" i="2"/>
  <c r="I23" i="2"/>
  <c r="I26" i="2"/>
  <c r="I33" i="2"/>
  <c r="I34" i="2"/>
  <c r="I28" i="2"/>
  <c r="I36" i="2"/>
  <c r="I14" i="2"/>
  <c r="I24" i="2"/>
  <c r="I29" i="2"/>
  <c r="I17" i="2"/>
  <c r="I32" i="2"/>
  <c r="I10" i="2"/>
  <c r="I22" i="2"/>
  <c r="H437" i="1"/>
  <c r="E10" i="1"/>
  <c r="F45" i="1"/>
  <c r="F43" i="1" s="1"/>
  <c r="I122" i="1"/>
  <c r="I201" i="1"/>
  <c r="H200" i="1"/>
  <c r="I123" i="1"/>
  <c r="I509" i="1"/>
  <c r="I493" i="1"/>
  <c r="I489" i="1"/>
  <c r="I492" i="1"/>
  <c r="I485" i="1"/>
  <c r="I499" i="1"/>
  <c r="I486" i="1"/>
  <c r="I490" i="1"/>
  <c r="I494" i="1"/>
  <c r="I506" i="1"/>
  <c r="I510" i="1"/>
  <c r="I504" i="1"/>
  <c r="I501" i="1"/>
  <c r="I500" i="1"/>
  <c r="I503" i="1"/>
  <c r="I495" i="1"/>
  <c r="I491" i="1"/>
  <c r="I497" i="1"/>
  <c r="I507" i="1"/>
  <c r="I487" i="1"/>
  <c r="I488" i="1"/>
  <c r="I505" i="1"/>
  <c r="I508" i="1"/>
  <c r="I502" i="1"/>
  <c r="I498" i="1"/>
  <c r="I496" i="1"/>
  <c r="H195" i="1"/>
  <c r="H116" i="1"/>
  <c r="H45" i="1"/>
  <c r="I484" i="1"/>
  <c r="I438" i="1"/>
  <c r="H274" i="1"/>
  <c r="I247" i="1" s="1"/>
  <c r="I282" i="1"/>
  <c r="H279" i="1" s="1"/>
  <c r="I330" i="1"/>
  <c r="I331" i="1"/>
  <c r="I340" i="1"/>
  <c r="I350" i="1"/>
  <c r="I339" i="1"/>
  <c r="I351" i="1"/>
  <c r="I345" i="1"/>
  <c r="I338" i="1"/>
  <c r="I348" i="1"/>
  <c r="I328" i="1"/>
  <c r="I342" i="1"/>
  <c r="I343" i="1"/>
  <c r="I347" i="1"/>
  <c r="I341" i="1"/>
  <c r="I329" i="1"/>
  <c r="I334" i="1"/>
  <c r="I352" i="1"/>
  <c r="I346" i="1"/>
  <c r="I337" i="1"/>
  <c r="I333" i="1"/>
  <c r="I344" i="1"/>
  <c r="I327" i="1"/>
  <c r="I349" i="1"/>
  <c r="I335" i="1"/>
  <c r="I336" i="1"/>
  <c r="I332" i="1"/>
  <c r="I519" i="1"/>
  <c r="I517" i="1" s="1"/>
  <c r="I439" i="1"/>
  <c r="H432" i="1"/>
  <c r="I405" i="1" s="1"/>
  <c r="F13" i="1"/>
  <c r="F17" i="1"/>
  <c r="F33" i="1"/>
  <c r="F23" i="1"/>
  <c r="F35" i="1"/>
  <c r="F19" i="1"/>
  <c r="F14" i="1"/>
  <c r="F20" i="1"/>
  <c r="F12" i="1"/>
  <c r="F25" i="1"/>
  <c r="F18" i="1"/>
  <c r="F29" i="1"/>
  <c r="F32" i="1"/>
  <c r="F28" i="1"/>
  <c r="F36" i="1"/>
  <c r="F11" i="1"/>
  <c r="F24" i="1"/>
  <c r="F30" i="1"/>
  <c r="F26" i="1"/>
  <c r="F22" i="1"/>
  <c r="F34" i="1"/>
  <c r="F21" i="1"/>
  <c r="F27" i="1"/>
  <c r="F31" i="1"/>
  <c r="F16" i="1"/>
  <c r="F15" i="1"/>
  <c r="A359" i="1" l="1"/>
  <c r="A360" i="1" s="1"/>
  <c r="A361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6" i="1" s="1"/>
  <c r="A437" i="1" s="1"/>
  <c r="I37" i="2"/>
  <c r="E42" i="1"/>
  <c r="I45" i="1"/>
  <c r="H42" i="1" s="1"/>
  <c r="F37" i="1"/>
  <c r="I93" i="1"/>
  <c r="I90" i="1"/>
  <c r="I91" i="1"/>
  <c r="I94" i="1"/>
  <c r="I92" i="1"/>
  <c r="I89" i="1"/>
  <c r="I353" i="1"/>
  <c r="H516" i="1"/>
  <c r="I425" i="1"/>
  <c r="I411" i="1"/>
  <c r="I429" i="1"/>
  <c r="I409" i="1"/>
  <c r="I416" i="1"/>
  <c r="I423" i="1"/>
  <c r="I417" i="1"/>
  <c r="I407" i="1"/>
  <c r="I418" i="1"/>
  <c r="I426" i="1"/>
  <c r="I406" i="1"/>
  <c r="I430" i="1"/>
  <c r="I412" i="1"/>
  <c r="I419" i="1"/>
  <c r="I427" i="1"/>
  <c r="I415" i="1"/>
  <c r="I431" i="1"/>
  <c r="I422" i="1"/>
  <c r="I410" i="1"/>
  <c r="I420" i="1"/>
  <c r="I424" i="1"/>
  <c r="I413" i="1"/>
  <c r="I428" i="1"/>
  <c r="I414" i="1"/>
  <c r="I421" i="1"/>
  <c r="I408" i="1"/>
  <c r="I281" i="1"/>
  <c r="I280" i="1"/>
  <c r="I511" i="1"/>
  <c r="H10" i="1"/>
  <c r="E37" i="1"/>
  <c r="D10" i="1" s="1"/>
  <c r="I175" i="1"/>
  <c r="I171" i="1"/>
  <c r="I172" i="1"/>
  <c r="I184" i="1"/>
  <c r="I170" i="1"/>
  <c r="I189" i="1"/>
  <c r="I187" i="1"/>
  <c r="I180" i="1"/>
  <c r="I176" i="1"/>
  <c r="I181" i="1"/>
  <c r="I183" i="1"/>
  <c r="I190" i="1"/>
  <c r="I188" i="1"/>
  <c r="I182" i="1"/>
  <c r="I193" i="1"/>
  <c r="I179" i="1"/>
  <c r="I178" i="1"/>
  <c r="I185" i="1"/>
  <c r="I191" i="1"/>
  <c r="I186" i="1"/>
  <c r="I174" i="1"/>
  <c r="I192" i="1"/>
  <c r="I173" i="1"/>
  <c r="I177" i="1"/>
  <c r="I169" i="1"/>
  <c r="I194" i="1"/>
  <c r="I518" i="1"/>
  <c r="I105" i="1"/>
  <c r="I107" i="1"/>
  <c r="I113" i="1"/>
  <c r="I114" i="1"/>
  <c r="I115" i="1"/>
  <c r="I101" i="1"/>
  <c r="I109" i="1"/>
  <c r="I111" i="1"/>
  <c r="I100" i="1"/>
  <c r="I96" i="1"/>
  <c r="I108" i="1"/>
  <c r="I99" i="1"/>
  <c r="I97" i="1"/>
  <c r="I110" i="1"/>
  <c r="I103" i="1"/>
  <c r="I95" i="1"/>
  <c r="I106" i="1"/>
  <c r="I112" i="1"/>
  <c r="I104" i="1"/>
  <c r="I98" i="1"/>
  <c r="I102" i="1"/>
  <c r="I249" i="1"/>
  <c r="I273" i="1"/>
  <c r="I257" i="1"/>
  <c r="I248" i="1"/>
  <c r="I272" i="1"/>
  <c r="I268" i="1"/>
  <c r="I271" i="1"/>
  <c r="I256" i="1"/>
  <c r="I252" i="1"/>
  <c r="I255" i="1"/>
  <c r="I267" i="1"/>
  <c r="I260" i="1"/>
  <c r="I263" i="1"/>
  <c r="I269" i="1"/>
  <c r="I251" i="1"/>
  <c r="I270" i="1"/>
  <c r="I259" i="1"/>
  <c r="I250" i="1"/>
  <c r="I253" i="1"/>
  <c r="I262" i="1"/>
  <c r="I254" i="1"/>
  <c r="I266" i="1"/>
  <c r="I264" i="1"/>
  <c r="I261" i="1"/>
  <c r="I265" i="1"/>
  <c r="I258" i="1"/>
  <c r="I168" i="1"/>
  <c r="A438" i="1" l="1"/>
  <c r="A439" i="1" s="1"/>
  <c r="A440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5" i="1" s="1"/>
  <c r="A516" i="1" s="1"/>
  <c r="A517" i="1" s="1"/>
  <c r="A518" i="1" s="1"/>
  <c r="A519" i="1" s="1"/>
  <c r="I43" i="1"/>
  <c r="I44" i="1"/>
  <c r="I274" i="1"/>
  <c r="I116" i="1"/>
  <c r="I432" i="1"/>
  <c r="H37" i="1"/>
  <c r="I195" i="1"/>
  <c r="D33" i="1"/>
  <c r="D12" i="1"/>
  <c r="D31" i="1"/>
  <c r="D30" i="1"/>
  <c r="D32" i="1"/>
  <c r="D15" i="1"/>
  <c r="D13" i="1"/>
  <c r="D35" i="1"/>
  <c r="D34" i="1"/>
  <c r="D22" i="1"/>
  <c r="D27" i="1"/>
  <c r="D11" i="1"/>
  <c r="D36" i="1"/>
  <c r="D16" i="1"/>
  <c r="D26" i="1"/>
  <c r="D25" i="1"/>
  <c r="D24" i="1"/>
  <c r="D29" i="1"/>
  <c r="D14" i="1"/>
  <c r="D19" i="1"/>
  <c r="D28" i="1"/>
  <c r="D17" i="1"/>
  <c r="D21" i="1"/>
  <c r="D23" i="1"/>
  <c r="D20" i="1"/>
  <c r="D18" i="1"/>
  <c r="D37" i="1" l="1"/>
  <c r="I12" i="1"/>
  <c r="I15" i="1"/>
  <c r="I13" i="1"/>
  <c r="I32" i="1"/>
  <c r="I33" i="1"/>
  <c r="I30" i="1"/>
  <c r="I31" i="1"/>
  <c r="I24" i="1"/>
  <c r="I36" i="1"/>
  <c r="I26" i="1"/>
  <c r="I23" i="1"/>
  <c r="I14" i="1"/>
  <c r="I22" i="1"/>
  <c r="I16" i="1"/>
  <c r="I25" i="1"/>
  <c r="I18" i="1"/>
  <c r="I21" i="1"/>
  <c r="I34" i="1"/>
  <c r="I28" i="1"/>
  <c r="I17" i="1"/>
  <c r="I29" i="1"/>
  <c r="I35" i="1"/>
  <c r="I19" i="1"/>
  <c r="I11" i="1"/>
  <c r="I20" i="1"/>
  <c r="I27" i="1"/>
  <c r="I10" i="1"/>
  <c r="I37" i="1" l="1"/>
</calcChain>
</file>

<file path=xl/sharedStrings.xml><?xml version="1.0" encoding="utf-8"?>
<sst xmlns="http://schemas.openxmlformats.org/spreadsheetml/2006/main" count="939" uniqueCount="73">
  <si>
    <t>Clients</t>
  </si>
  <si>
    <t>Capacité demandée par client</t>
  </si>
  <si>
    <t>Tarif</t>
  </si>
  <si>
    <t>Palier</t>
  </si>
  <si>
    <t>(#)</t>
  </si>
  <si>
    <t>%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</si>
  <si>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</si>
  <si>
    <t>[0 - 365]</t>
  </si>
  <si>
    <t>[365 - 1 095]</t>
  </si>
  <si>
    <t>[1 095 - 3 650]</t>
  </si>
  <si>
    <t>[3 650 - 10 950]</t>
  </si>
  <si>
    <t>[10 950 - 36 500]</t>
  </si>
  <si>
    <t>[36 500 - 109 500]</t>
  </si>
  <si>
    <t>[109 500 - 365 000]</t>
  </si>
  <si>
    <t>[ 365 000 - 1 095 000]</t>
  </si>
  <si>
    <t>[1 095 000+]</t>
  </si>
  <si>
    <r>
      <t>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-RT</t>
    </r>
  </si>
  <si>
    <t>D303</t>
  </si>
  <si>
    <t>D304</t>
  </si>
  <si>
    <t>D305</t>
  </si>
  <si>
    <t>D406</t>
  </si>
  <si>
    <t>D407</t>
  </si>
  <si>
    <t>D408</t>
  </si>
  <si>
    <t>D409</t>
  </si>
  <si>
    <t>D410</t>
  </si>
  <si>
    <t>D505</t>
  </si>
  <si>
    <t>D506</t>
  </si>
  <si>
    <t>D507</t>
  </si>
  <si>
    <t>D508</t>
  </si>
  <si>
    <t>D509</t>
  </si>
  <si>
    <t>D535</t>
  </si>
  <si>
    <t>D536</t>
  </si>
  <si>
    <t>D537</t>
  </si>
  <si>
    <t>D538</t>
  </si>
  <si>
    <t>Total</t>
  </si>
  <si>
    <t>Distribution</t>
  </si>
  <si>
    <t>Alimentation</t>
  </si>
  <si>
    <t>Capacité allouée</t>
  </si>
  <si>
    <t>Capacité demandée</t>
  </si>
  <si>
    <t>Accès</t>
  </si>
  <si>
    <t>Capacité</t>
  </si>
  <si>
    <t>Région de Montréal</t>
  </si>
  <si>
    <t>Région de l'Abitibi</t>
  </si>
  <si>
    <t>Région de la Mauricie</t>
  </si>
  <si>
    <t>Région de l'Estrie</t>
  </si>
  <si>
    <t>Région de Québec</t>
  </si>
  <si>
    <t>Région du Saguenay</t>
  </si>
  <si>
    <t>Allocation - Approche régionale</t>
  </si>
  <si>
    <t>Allocation - Approche globale</t>
  </si>
  <si>
    <t>Cumul des régions</t>
  </si>
  <si>
    <t>Capacité assignée</t>
  </si>
  <si>
    <t>Solde de capacité</t>
  </si>
  <si>
    <t>Capacité requise</t>
  </si>
  <si>
    <t>Coût total (M$)</t>
  </si>
  <si>
    <t>MONTRÉAL</t>
  </si>
  <si>
    <t>ABITIBI</t>
  </si>
  <si>
    <t>MAURICIE</t>
  </si>
  <si>
    <t>ESTRIE</t>
  </si>
  <si>
    <t>QUÉBEC</t>
  </si>
  <si>
    <t>SAGUENAY</t>
  </si>
  <si>
    <t>GLOBALE</t>
  </si>
  <si>
    <t>CUMUL</t>
  </si>
  <si>
    <t>de ligne</t>
  </si>
  <si>
    <r>
      <t>N</t>
    </r>
    <r>
      <rPr>
        <vertAlign val="superscript"/>
        <sz val="8"/>
        <color theme="1"/>
        <rFont val="Calibri"/>
        <family val="2"/>
        <scheme val="minor"/>
      </rPr>
      <t>o</t>
    </r>
  </si>
  <si>
    <t>(M$)</t>
  </si>
  <si>
    <t>Coût alloué</t>
  </si>
  <si>
    <r>
      <t>(m³</t>
    </r>
    <r>
      <rPr>
        <b/>
        <i/>
        <sz val="8"/>
        <color theme="1"/>
        <rFont val="Calibri"/>
        <family val="2"/>
        <scheme val="minor"/>
      </rPr>
      <t>/jour)</t>
    </r>
  </si>
  <si>
    <t xml:space="preserve">ANNEXE 2 : </t>
  </si>
  <si>
    <t>Allocation des coûts de distribution et d'alimentation 
selon la méthode retenue par la Régie</t>
  </si>
  <si>
    <t>Coût 
alloué</t>
  </si>
  <si>
    <t>Capacité allouée 
(min = 30 m³/jour)</t>
  </si>
  <si>
    <t>(m³/jour)</t>
  </si>
  <si>
    <t>Capacité demandée 
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</si>
</sst>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1" fillId="0" borderId="0" xfId="0" applyFont="1" applyAlignment="1">
      <alignment horizontal="left"/>
    </xf>
    <xf numFmtId="10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165" fontId="0" fillId="0" borderId="1" xfId="0" applyNumberFormat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2" fontId="10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1" fillId="3" borderId="0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Border="1"/>
    <xf numFmtId="165" fontId="4" fillId="3" borderId="0" xfId="0" applyNumberFormat="1" applyFont="1" applyFill="1"/>
    <xf numFmtId="0" fontId="1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10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9"/>
  <sheetViews>
    <sheetView tabSelected="1" topLeftCell="A511" zoomScaleNormal="100" zoomScaleSheetLayoutView="160" workbookViewId="0">
      <selection activeCell="G447" sqref="G447"/>
    </sheetView>
  </sheetViews>
  <sheetFormatPr baseColWidth="10" defaultColWidth="9.140625" defaultRowHeight="15" x14ac:dyDescent="0.25"/>
  <cols>
    <col min="1" max="1" width="6" customWidth="1"/>
    <col min="3" max="3" width="18.28515625" bestFit="1" customWidth="1"/>
    <col min="4" max="4" width="11.140625" bestFit="1" customWidth="1"/>
    <col min="6" max="6" width="12.42578125" customWidth="1"/>
    <col min="7" max="7" width="12.7109375" bestFit="1" customWidth="1"/>
    <col min="9" max="9" width="11.140625" bestFit="1" customWidth="1"/>
  </cols>
  <sheetData>
    <row r="1" spans="1:10" s="38" customFormat="1" ht="42.75" customHeight="1" x14ac:dyDescent="0.25">
      <c r="A1" s="37" t="s">
        <v>67</v>
      </c>
      <c r="C1" s="52" t="s">
        <v>68</v>
      </c>
      <c r="D1" s="52"/>
      <c r="E1" s="52"/>
      <c r="F1" s="52"/>
      <c r="G1" s="52"/>
      <c r="H1" s="52"/>
      <c r="I1" s="52"/>
      <c r="J1" s="52"/>
    </row>
    <row r="2" spans="1:10" x14ac:dyDescent="0.25">
      <c r="C2" s="8"/>
    </row>
    <row r="3" spans="1:10" ht="18.75" x14ac:dyDescent="0.3">
      <c r="A3" s="43" t="s">
        <v>47</v>
      </c>
      <c r="B3" s="40"/>
      <c r="C3" s="44"/>
      <c r="D3" s="40"/>
      <c r="E3" s="40"/>
      <c r="F3" s="40"/>
      <c r="G3" s="40"/>
      <c r="H3" s="40"/>
      <c r="I3" s="40"/>
      <c r="J3" s="40"/>
    </row>
    <row r="6" spans="1:10" x14ac:dyDescent="0.25">
      <c r="A6" s="11" t="s">
        <v>63</v>
      </c>
      <c r="B6" s="12" t="s">
        <v>49</v>
      </c>
    </row>
    <row r="7" spans="1:10" x14ac:dyDescent="0.25">
      <c r="A7" s="11" t="s">
        <v>62</v>
      </c>
      <c r="D7" s="53" t="s">
        <v>35</v>
      </c>
      <c r="E7" s="54"/>
      <c r="F7" s="53" t="s">
        <v>36</v>
      </c>
      <c r="G7" s="54"/>
      <c r="H7" s="53" t="s">
        <v>34</v>
      </c>
      <c r="I7" s="54"/>
    </row>
    <row r="8" spans="1:10" s="24" customFormat="1" ht="30" x14ac:dyDescent="0.25">
      <c r="B8" s="25" t="s">
        <v>2</v>
      </c>
      <c r="C8" s="25" t="s">
        <v>3</v>
      </c>
      <c r="D8" s="26" t="s">
        <v>37</v>
      </c>
      <c r="E8" s="27" t="s">
        <v>65</v>
      </c>
      <c r="F8" s="26" t="s">
        <v>38</v>
      </c>
      <c r="G8" s="27" t="s">
        <v>69</v>
      </c>
      <c r="H8" s="27" t="s">
        <v>65</v>
      </c>
      <c r="I8" s="27"/>
    </row>
    <row r="9" spans="1:10" s="28" customFormat="1" ht="11.25" x14ac:dyDescent="0.2">
      <c r="B9" s="30"/>
      <c r="C9" s="30"/>
      <c r="D9" s="31"/>
      <c r="E9" s="32" t="s">
        <v>64</v>
      </c>
      <c r="F9" s="31"/>
      <c r="G9" s="32" t="s">
        <v>64</v>
      </c>
      <c r="H9" s="32" t="s">
        <v>64</v>
      </c>
      <c r="I9" s="32" t="s">
        <v>5</v>
      </c>
    </row>
    <row r="10" spans="1:10" ht="18" x14ac:dyDescent="0.35">
      <c r="A10" s="11">
        <v>1</v>
      </c>
      <c r="B10" s="2" t="s">
        <v>6</v>
      </c>
      <c r="C10" s="1" t="s">
        <v>7</v>
      </c>
      <c r="D10" s="4">
        <f t="shared" ref="D10:D36" si="0">+E10/$E$37</f>
        <v>1.9289239760726298E-2</v>
      </c>
      <c r="E10" s="6">
        <f t="shared" ref="E10:E36" si="1">+E89+E168+E247+E326+E405+E484</f>
        <v>12.242536692714033</v>
      </c>
      <c r="F10" s="9">
        <f t="shared" ref="F10:F36" si="2">+G10/$G$37</f>
        <v>4.2049473038916347E-4</v>
      </c>
      <c r="G10" s="6">
        <f t="shared" ref="G10:G36" si="3">+G89+G168+G247+G326+G405+G484</f>
        <v>0.1067623642482598</v>
      </c>
      <c r="H10" s="6">
        <f>+E10+G10</f>
        <v>12.349299056962293</v>
      </c>
      <c r="I10" s="4">
        <f t="shared" ref="I10:I36" si="4">H10/$H$37</f>
        <v>1.3897803277394139E-2</v>
      </c>
    </row>
    <row r="11" spans="1:10" ht="18" x14ac:dyDescent="0.35">
      <c r="A11" s="11">
        <f>MAX($A10:A$10)+1</f>
        <v>2</v>
      </c>
      <c r="B11" s="2" t="s">
        <v>6</v>
      </c>
      <c r="C11" s="1" t="s">
        <v>8</v>
      </c>
      <c r="D11" s="4">
        <f t="shared" si="0"/>
        <v>1.7108437666939431E-2</v>
      </c>
      <c r="E11" s="6">
        <f t="shared" si="1"/>
        <v>10.858420471239475</v>
      </c>
      <c r="F11" s="4">
        <f t="shared" si="2"/>
        <v>3.3223468803155938E-3</v>
      </c>
      <c r="G11" s="6">
        <f t="shared" si="3"/>
        <v>0.84353401401023598</v>
      </c>
      <c r="H11" s="6">
        <f t="shared" ref="H11:H36" si="5">+E11+G11</f>
        <v>11.701954485249711</v>
      </c>
      <c r="I11" s="4">
        <f t="shared" si="4"/>
        <v>1.3169286827282075E-2</v>
      </c>
    </row>
    <row r="12" spans="1:10" ht="18" x14ac:dyDescent="0.35">
      <c r="A12" s="11">
        <f>MAX($A$10:A11)+1</f>
        <v>3</v>
      </c>
      <c r="B12" s="2" t="s">
        <v>6</v>
      </c>
      <c r="C12" s="1" t="s">
        <v>9</v>
      </c>
      <c r="D12" s="4">
        <f t="shared" si="0"/>
        <v>4.5376071592048969E-2</v>
      </c>
      <c r="E12" s="6">
        <f t="shared" si="1"/>
        <v>28.799383922218482</v>
      </c>
      <c r="F12" s="4">
        <f t="shared" si="2"/>
        <v>3.1107481678941638E-2</v>
      </c>
      <c r="G12" s="6">
        <f t="shared" si="3"/>
        <v>7.8980972883526617</v>
      </c>
      <c r="H12" s="6">
        <f t="shared" si="5"/>
        <v>36.697481210571141</v>
      </c>
      <c r="I12" s="4">
        <f t="shared" si="4"/>
        <v>4.1299054487861746E-2</v>
      </c>
    </row>
    <row r="13" spans="1:10" ht="18" x14ac:dyDescent="0.35">
      <c r="A13" s="11">
        <f>MAX($A$10:A12)+1</f>
        <v>4</v>
      </c>
      <c r="B13" s="2" t="s">
        <v>6</v>
      </c>
      <c r="C13" s="1" t="s">
        <v>10</v>
      </c>
      <c r="D13" s="4">
        <f t="shared" si="0"/>
        <v>3.9894731815035882E-2</v>
      </c>
      <c r="E13" s="6">
        <f t="shared" si="1"/>
        <v>25.320475257194506</v>
      </c>
      <c r="F13" s="4">
        <f t="shared" si="2"/>
        <v>3.9159974456804761E-2</v>
      </c>
      <c r="G13" s="6">
        <f t="shared" si="3"/>
        <v>9.9426013092735843</v>
      </c>
      <c r="H13" s="6">
        <f t="shared" si="5"/>
        <v>35.263076566468087</v>
      </c>
      <c r="I13" s="4">
        <f t="shared" si="4"/>
        <v>3.9684786870568457E-2</v>
      </c>
    </row>
    <row r="14" spans="1:10" ht="18" x14ac:dyDescent="0.35">
      <c r="A14" s="11">
        <f>MAX($A$10:A13)+1</f>
        <v>5</v>
      </c>
      <c r="B14" s="2" t="s">
        <v>6</v>
      </c>
      <c r="C14" s="1" t="s">
        <v>11</v>
      </c>
      <c r="D14" s="4">
        <f t="shared" si="0"/>
        <v>7.9132894571615583E-2</v>
      </c>
      <c r="E14" s="6">
        <f t="shared" si="1"/>
        <v>50.224237834721031</v>
      </c>
      <c r="F14" s="4">
        <f t="shared" si="2"/>
        <v>7.5893977314072381E-2</v>
      </c>
      <c r="G14" s="6">
        <f t="shared" si="3"/>
        <v>19.269255628376772</v>
      </c>
      <c r="H14" s="6">
        <f t="shared" si="5"/>
        <v>69.493493463097806</v>
      </c>
      <c r="I14" s="4">
        <f t="shared" si="4"/>
        <v>7.820742673362549E-2</v>
      </c>
    </row>
    <row r="15" spans="1:10" ht="18" x14ac:dyDescent="0.35">
      <c r="A15" s="11">
        <f>MAX($A$10:A14)+1</f>
        <v>6</v>
      </c>
      <c r="B15" s="2" t="s">
        <v>6</v>
      </c>
      <c r="C15" s="1" t="s">
        <v>12</v>
      </c>
      <c r="D15" s="4">
        <f t="shared" si="0"/>
        <v>0.10219026755534706</v>
      </c>
      <c r="E15" s="6">
        <f t="shared" si="1"/>
        <v>64.85834152633781</v>
      </c>
      <c r="F15" s="4">
        <f t="shared" si="2"/>
        <v>9.6213843197995363E-2</v>
      </c>
      <c r="G15" s="6">
        <f t="shared" si="3"/>
        <v>24.428409278096517</v>
      </c>
      <c r="H15" s="6">
        <f t="shared" si="5"/>
        <v>89.28675080443432</v>
      </c>
      <c r="I15" s="4">
        <f t="shared" si="4"/>
        <v>0.10048260166297873</v>
      </c>
    </row>
    <row r="16" spans="1:10" ht="18" x14ac:dyDescent="0.35">
      <c r="A16" s="11">
        <f>MAX($A$10:A15)+1</f>
        <v>7</v>
      </c>
      <c r="B16" s="2" t="s">
        <v>6</v>
      </c>
      <c r="C16" s="1" t="s">
        <v>13</v>
      </c>
      <c r="D16" s="4">
        <f t="shared" si="0"/>
        <v>7.6110873426728107E-2</v>
      </c>
      <c r="E16" s="6">
        <f t="shared" si="1"/>
        <v>48.30621487418059</v>
      </c>
      <c r="F16" s="4">
        <f t="shared" si="2"/>
        <v>7.1246383414536346E-2</v>
      </c>
      <c r="G16" s="6">
        <f t="shared" si="3"/>
        <v>18.089245328792188</v>
      </c>
      <c r="H16" s="6">
        <f t="shared" si="5"/>
        <v>66.395460202972771</v>
      </c>
      <c r="I16" s="4">
        <f t="shared" si="4"/>
        <v>7.4720924657884782E-2</v>
      </c>
    </row>
    <row r="17" spans="1:9" ht="18" x14ac:dyDescent="0.35">
      <c r="A17" s="11">
        <f>MAX($A$10:A16)+1</f>
        <v>8</v>
      </c>
      <c r="B17" s="2" t="s">
        <v>6</v>
      </c>
      <c r="C17" s="1" t="s">
        <v>14</v>
      </c>
      <c r="D17" s="4">
        <f t="shared" si="0"/>
        <v>3.2064389109300741E-2</v>
      </c>
      <c r="E17" s="6">
        <f t="shared" si="1"/>
        <v>20.350696298530217</v>
      </c>
      <c r="F17" s="4">
        <f t="shared" si="2"/>
        <v>3.0299584510691754E-2</v>
      </c>
      <c r="G17" s="6">
        <f t="shared" si="3"/>
        <v>7.6929745947293542</v>
      </c>
      <c r="H17" s="6">
        <f t="shared" si="5"/>
        <v>28.04367089325957</v>
      </c>
      <c r="I17" s="4">
        <f t="shared" si="4"/>
        <v>3.1560124947397288E-2</v>
      </c>
    </row>
    <row r="18" spans="1:9" ht="18" x14ac:dyDescent="0.35">
      <c r="A18" s="11">
        <f>MAX($A$10:A17)+1</f>
        <v>9</v>
      </c>
      <c r="B18" s="2" t="s">
        <v>6</v>
      </c>
      <c r="C18" s="1" t="s">
        <v>15</v>
      </c>
      <c r="D18" s="4">
        <f t="shared" si="0"/>
        <v>1.639578266382432E-2</v>
      </c>
      <c r="E18" s="6">
        <f t="shared" si="1"/>
        <v>10.406111042090957</v>
      </c>
      <c r="F18" s="4">
        <f t="shared" si="2"/>
        <v>2.1755629876564948E-2</v>
      </c>
      <c r="G18" s="6">
        <f t="shared" si="3"/>
        <v>5.5236898668921057</v>
      </c>
      <c r="H18" s="6">
        <f t="shared" si="5"/>
        <v>15.929800908983063</v>
      </c>
      <c r="I18" s="4">
        <f t="shared" si="4"/>
        <v>1.7927271682378284E-2</v>
      </c>
    </row>
    <row r="19" spans="1:9" ht="18" x14ac:dyDescent="0.35">
      <c r="A19" s="11">
        <f>MAX($A$10:A18)+1</f>
        <v>10</v>
      </c>
      <c r="B19" s="2" t="s">
        <v>16</v>
      </c>
      <c r="C19" s="1"/>
      <c r="D19" s="4">
        <f t="shared" si="0"/>
        <v>8.0043632655497465E-2</v>
      </c>
      <c r="E19" s="6">
        <f t="shared" si="1"/>
        <v>50.80226706488682</v>
      </c>
      <c r="F19" s="4">
        <f t="shared" si="2"/>
        <v>8.4721505668325175E-2</v>
      </c>
      <c r="G19" s="6">
        <f t="shared" si="3"/>
        <v>21.51053888226286</v>
      </c>
      <c r="H19" s="6">
        <f t="shared" si="5"/>
        <v>72.312805947149684</v>
      </c>
      <c r="I19" s="4">
        <f t="shared" si="4"/>
        <v>8.1380258657131638E-2</v>
      </c>
    </row>
    <row r="20" spans="1:9" x14ac:dyDescent="0.25">
      <c r="A20" s="11">
        <f>MAX($A$10:A19)+1</f>
        <v>11</v>
      </c>
      <c r="B20" s="2" t="s">
        <v>17</v>
      </c>
      <c r="C20" s="1"/>
      <c r="D20" s="4">
        <f t="shared" si="0"/>
        <v>1.1988478658413854E-3</v>
      </c>
      <c r="E20" s="6">
        <f t="shared" si="1"/>
        <v>0.76088737392481043</v>
      </c>
      <c r="F20" s="4">
        <f t="shared" si="2"/>
        <v>1.2290073331598305E-3</v>
      </c>
      <c r="G20" s="6">
        <f t="shared" si="3"/>
        <v>0.31204131487012249</v>
      </c>
      <c r="H20" s="6">
        <f t="shared" si="5"/>
        <v>1.072928688794933</v>
      </c>
      <c r="I20" s="4">
        <f t="shared" si="4"/>
        <v>1.2074654422704004E-3</v>
      </c>
    </row>
    <row r="21" spans="1:9" x14ac:dyDescent="0.25">
      <c r="A21" s="11">
        <f>MAX($A$10:A20)+1</f>
        <v>12</v>
      </c>
      <c r="B21" s="2" t="s">
        <v>18</v>
      </c>
      <c r="C21" s="1"/>
      <c r="D21" s="4">
        <f t="shared" si="0"/>
        <v>3.9797914598195131E-3</v>
      </c>
      <c r="E21" s="6">
        <f t="shared" si="1"/>
        <v>2.5259027095195266</v>
      </c>
      <c r="F21" s="4">
        <f t="shared" si="2"/>
        <v>3.7837236490075609E-3</v>
      </c>
      <c r="G21" s="6">
        <f t="shared" si="3"/>
        <v>0.96067620646812824</v>
      </c>
      <c r="H21" s="6">
        <f t="shared" si="5"/>
        <v>3.4865789159876548</v>
      </c>
      <c r="I21" s="4">
        <f t="shared" si="4"/>
        <v>3.9237682772114996E-3</v>
      </c>
    </row>
    <row r="22" spans="1:9" x14ac:dyDescent="0.25">
      <c r="A22" s="11">
        <f>MAX($A$10:A21)+1</f>
        <v>13</v>
      </c>
      <c r="B22" s="2" t="s">
        <v>19</v>
      </c>
      <c r="C22" s="1"/>
      <c r="D22" s="4">
        <f t="shared" si="0"/>
        <v>4.0128218621514238E-3</v>
      </c>
      <c r="E22" s="6">
        <f t="shared" si="1"/>
        <v>2.5468665171936293</v>
      </c>
      <c r="F22" s="4">
        <f t="shared" si="2"/>
        <v>3.8541856825484106E-3</v>
      </c>
      <c r="G22" s="6">
        <f t="shared" si="3"/>
        <v>0.97856630769151132</v>
      </c>
      <c r="H22" s="6">
        <f t="shared" si="5"/>
        <v>3.5254328248851405</v>
      </c>
      <c r="I22" s="4">
        <f t="shared" si="4"/>
        <v>3.9674941583262352E-3</v>
      </c>
    </row>
    <row r="23" spans="1:9" x14ac:dyDescent="0.25">
      <c r="A23" s="11">
        <f>MAX($A$10:A22)+1</f>
        <v>14</v>
      </c>
      <c r="B23" s="2" t="s">
        <v>20</v>
      </c>
      <c r="C23" s="1"/>
      <c r="D23" s="4">
        <f t="shared" si="0"/>
        <v>6.2688953908649439E-2</v>
      </c>
      <c r="E23" s="6">
        <f t="shared" si="1"/>
        <v>39.787561768873047</v>
      </c>
      <c r="F23" s="4">
        <f t="shared" si="2"/>
        <v>6.3286448684435004E-2</v>
      </c>
      <c r="G23" s="6">
        <f t="shared" si="3"/>
        <v>16.0682415215365</v>
      </c>
      <c r="H23" s="6">
        <f t="shared" si="5"/>
        <v>55.855803290409547</v>
      </c>
      <c r="I23" s="4">
        <f t="shared" si="4"/>
        <v>6.2859678306461345E-2</v>
      </c>
    </row>
    <row r="24" spans="1:9" x14ac:dyDescent="0.25">
      <c r="A24" s="11">
        <f>MAX($A$10:A23)+1</f>
        <v>15</v>
      </c>
      <c r="B24" s="2" t="s">
        <v>21</v>
      </c>
      <c r="C24" s="1"/>
      <c r="D24" s="4">
        <f t="shared" si="0"/>
        <v>7.5165302629402672E-2</v>
      </c>
      <c r="E24" s="6">
        <f t="shared" si="1"/>
        <v>47.706077941599915</v>
      </c>
      <c r="F24" s="4">
        <f t="shared" si="2"/>
        <v>0.10279615195945668</v>
      </c>
      <c r="G24" s="6">
        <f t="shared" si="3"/>
        <v>26.099637939952196</v>
      </c>
      <c r="H24" s="6">
        <f t="shared" si="5"/>
        <v>73.805715881552118</v>
      </c>
      <c r="I24" s="4">
        <f t="shared" si="4"/>
        <v>8.3060367664411286E-2</v>
      </c>
    </row>
    <row r="25" spans="1:9" x14ac:dyDescent="0.25">
      <c r="A25" s="11">
        <f>MAX($A$10:A24)+1</f>
        <v>16</v>
      </c>
      <c r="B25" s="2" t="s">
        <v>22</v>
      </c>
      <c r="C25" s="1"/>
      <c r="D25" s="4">
        <f t="shared" si="0"/>
        <v>6.73901149664871E-2</v>
      </c>
      <c r="E25" s="6">
        <f t="shared" si="1"/>
        <v>42.771304905609753</v>
      </c>
      <c r="F25" s="4">
        <f t="shared" si="2"/>
        <v>8.3925346275700641E-2</v>
      </c>
      <c r="G25" s="6">
        <f t="shared" si="3"/>
        <v>21.308396375039557</v>
      </c>
      <c r="H25" s="6">
        <f t="shared" si="5"/>
        <v>64.079701280649317</v>
      </c>
      <c r="I25" s="4">
        <f t="shared" si="4"/>
        <v>7.2114787921551002E-2</v>
      </c>
    </row>
    <row r="26" spans="1:9" x14ac:dyDescent="0.25">
      <c r="A26" s="11">
        <f>MAX($A$10:A25)+1</f>
        <v>17</v>
      </c>
      <c r="B26" s="2" t="s">
        <v>23</v>
      </c>
      <c r="C26" s="1"/>
      <c r="D26" s="4">
        <f t="shared" si="0"/>
        <v>5.8575160014883602E-2</v>
      </c>
      <c r="E26" s="6">
        <f t="shared" si="1"/>
        <v>37.176610102792722</v>
      </c>
      <c r="F26" s="4">
        <f t="shared" si="2"/>
        <v>6.0500103671577384E-2</v>
      </c>
      <c r="G26" s="6">
        <f t="shared" si="3"/>
        <v>15.360796791114513</v>
      </c>
      <c r="H26" s="6">
        <f t="shared" si="5"/>
        <v>52.537406893907232</v>
      </c>
      <c r="I26" s="4">
        <f t="shared" si="4"/>
        <v>5.9125181303653546E-2</v>
      </c>
    </row>
    <row r="27" spans="1:9" x14ac:dyDescent="0.25">
      <c r="A27" s="11">
        <f>MAX($A$10:A26)+1</f>
        <v>18</v>
      </c>
      <c r="B27" s="2" t="s">
        <v>24</v>
      </c>
      <c r="C27" s="1"/>
      <c r="D27" s="4">
        <f t="shared" si="0"/>
        <v>6.8169736160045347E-2</v>
      </c>
      <c r="E27" s="6">
        <f t="shared" si="1"/>
        <v>43.266116582324322</v>
      </c>
      <c r="F27" s="4">
        <f t="shared" si="2"/>
        <v>6.6041948210650042E-2</v>
      </c>
      <c r="G27" s="6">
        <f t="shared" si="3"/>
        <v>16.767854674432407</v>
      </c>
      <c r="H27" s="6">
        <f t="shared" si="5"/>
        <v>60.033971256756729</v>
      </c>
      <c r="I27" s="4">
        <f t="shared" si="4"/>
        <v>6.7561755419369693E-2</v>
      </c>
    </row>
    <row r="28" spans="1:9" x14ac:dyDescent="0.25">
      <c r="A28" s="11">
        <f>MAX($A$10:A27)+1</f>
        <v>19</v>
      </c>
      <c r="B28" s="2" t="s">
        <v>25</v>
      </c>
      <c r="C28" s="1"/>
      <c r="D28" s="4">
        <f t="shared" si="0"/>
        <v>3.9950943048605664E-2</v>
      </c>
      <c r="E28" s="6">
        <f t="shared" si="1"/>
        <v>25.356151525313788</v>
      </c>
      <c r="F28" s="4">
        <f t="shared" si="2"/>
        <v>3.679903656751661E-2</v>
      </c>
      <c r="G28" s="6">
        <f t="shared" si="3"/>
        <v>9.3431661851510519</v>
      </c>
      <c r="H28" s="6">
        <f t="shared" si="5"/>
        <v>34.69931771046484</v>
      </c>
      <c r="I28" s="4">
        <f t="shared" si="4"/>
        <v>3.9050337122410107E-2</v>
      </c>
    </row>
    <row r="29" spans="1:9" x14ac:dyDescent="0.25">
      <c r="A29" s="11">
        <f>MAX($A$10:A28)+1</f>
        <v>20</v>
      </c>
      <c r="B29" s="2" t="s">
        <v>26</v>
      </c>
      <c r="C29" s="1"/>
      <c r="D29" s="4">
        <f t="shared" si="0"/>
        <v>1.5356393866744117E-2</v>
      </c>
      <c r="E29" s="6">
        <f t="shared" si="1"/>
        <v>9.7464294971418184</v>
      </c>
      <c r="F29" s="4">
        <f t="shared" si="2"/>
        <v>1.4846743007919173E-2</v>
      </c>
      <c r="G29" s="6">
        <f t="shared" si="3"/>
        <v>3.7695439927268586</v>
      </c>
      <c r="H29" s="6">
        <f t="shared" si="5"/>
        <v>13.515973489868678</v>
      </c>
      <c r="I29" s="4">
        <f t="shared" si="4"/>
        <v>1.5210769437052978E-2</v>
      </c>
    </row>
    <row r="30" spans="1:9" x14ac:dyDescent="0.25">
      <c r="A30" s="11">
        <f>MAX($A$10:A29)+1</f>
        <v>21</v>
      </c>
      <c r="B30" s="2" t="s">
        <v>27</v>
      </c>
      <c r="C30" s="1"/>
      <c r="D30" s="4">
        <f t="shared" si="0"/>
        <v>1.5695613673663435E-2</v>
      </c>
      <c r="E30" s="6">
        <f t="shared" si="1"/>
        <v>9.9617262628319114</v>
      </c>
      <c r="F30" s="4">
        <f t="shared" si="2"/>
        <v>2.8151993346211338E-2</v>
      </c>
      <c r="G30" s="6">
        <f t="shared" si="3"/>
        <v>7.1477075709395326</v>
      </c>
      <c r="H30" s="6">
        <f t="shared" si="5"/>
        <v>17.109433833771444</v>
      </c>
      <c r="I30" s="4">
        <f t="shared" si="4"/>
        <v>1.9254821226091307E-2</v>
      </c>
    </row>
    <row r="31" spans="1:9" x14ac:dyDescent="0.25">
      <c r="A31" s="11">
        <f>MAX($A$10:A30)+1</f>
        <v>22</v>
      </c>
      <c r="B31" s="2" t="s">
        <v>28</v>
      </c>
      <c r="C31" s="1"/>
      <c r="D31" s="4">
        <f t="shared" si="0"/>
        <v>2.4557693365121421E-2</v>
      </c>
      <c r="E31" s="6">
        <f t="shared" si="1"/>
        <v>15.586330298151607</v>
      </c>
      <c r="F31" s="4">
        <f t="shared" si="2"/>
        <v>2.5159421117498578E-2</v>
      </c>
      <c r="G31" s="6">
        <f t="shared" si="3"/>
        <v>6.3879023623811042</v>
      </c>
      <c r="H31" s="6">
        <f t="shared" si="5"/>
        <v>21.97423266053271</v>
      </c>
      <c r="I31" s="4">
        <f t="shared" si="4"/>
        <v>2.4729627267030829E-2</v>
      </c>
    </row>
    <row r="32" spans="1:9" x14ac:dyDescent="0.25">
      <c r="A32" s="11">
        <f>MAX($A$10:A31)+1</f>
        <v>23</v>
      </c>
      <c r="B32" s="2" t="s">
        <v>29</v>
      </c>
      <c r="C32" s="1"/>
      <c r="D32" s="4">
        <f t="shared" si="0"/>
        <v>1.5998892051006703E-2</v>
      </c>
      <c r="E32" s="6">
        <f t="shared" si="1"/>
        <v>10.154211643737971</v>
      </c>
      <c r="F32" s="4">
        <f t="shared" si="2"/>
        <v>1.8269977814043974E-2</v>
      </c>
      <c r="G32" s="6">
        <f t="shared" si="3"/>
        <v>4.6386931517200658</v>
      </c>
      <c r="H32" s="6">
        <f t="shared" si="5"/>
        <v>14.792904795458037</v>
      </c>
      <c r="I32" s="4">
        <f t="shared" si="4"/>
        <v>1.6647817807326416E-2</v>
      </c>
    </row>
    <row r="33" spans="1:10" x14ac:dyDescent="0.25">
      <c r="A33" s="11">
        <f>MAX($A$10:A32)+1</f>
        <v>24</v>
      </c>
      <c r="B33" s="2" t="s">
        <v>30</v>
      </c>
      <c r="C33" s="1"/>
      <c r="D33" s="4">
        <f t="shared" si="0"/>
        <v>9.6851815724104517E-3</v>
      </c>
      <c r="E33" s="6">
        <f t="shared" si="1"/>
        <v>6.1470121293866997</v>
      </c>
      <c r="F33" s="4">
        <f t="shared" si="2"/>
        <v>8.528539763868314E-3</v>
      </c>
      <c r="G33" s="6">
        <f t="shared" si="3"/>
        <v>2.1653709380214905</v>
      </c>
      <c r="H33" s="6">
        <f t="shared" si="5"/>
        <v>8.3123830674081898</v>
      </c>
      <c r="I33" s="4">
        <f t="shared" si="4"/>
        <v>9.3546900195967796E-3</v>
      </c>
    </row>
    <row r="34" spans="1:10" x14ac:dyDescent="0.25">
      <c r="A34" s="11">
        <f>MAX($A$10:A33)+1</f>
        <v>25</v>
      </c>
      <c r="B34" s="2" t="s">
        <v>31</v>
      </c>
      <c r="C34" s="1"/>
      <c r="D34" s="4">
        <f t="shared" si="0"/>
        <v>1.5010525427185452E-2</v>
      </c>
      <c r="E34" s="6">
        <f t="shared" si="1"/>
        <v>9.526912962811112</v>
      </c>
      <c r="F34" s="4">
        <f t="shared" si="2"/>
        <v>1.3284501279579607E-2</v>
      </c>
      <c r="G34" s="6">
        <f t="shared" si="3"/>
        <v>3.3728954537773723</v>
      </c>
      <c r="H34" s="6">
        <f t="shared" si="5"/>
        <v>12.899808416588485</v>
      </c>
      <c r="I34" s="4">
        <f t="shared" si="4"/>
        <v>1.4517342147346084E-2</v>
      </c>
    </row>
    <row r="35" spans="1:10" x14ac:dyDescent="0.25">
      <c r="A35" s="11">
        <f>MAX($A$10:A34)+1</f>
        <v>26</v>
      </c>
      <c r="B35" s="2" t="s">
        <v>32</v>
      </c>
      <c r="C35" s="1"/>
      <c r="D35" s="4">
        <f t="shared" si="0"/>
        <v>1.0315707065176819E-2</v>
      </c>
      <c r="E35" s="6">
        <f t="shared" si="1"/>
        <v>6.5471954220740827</v>
      </c>
      <c r="F35" s="4">
        <f t="shared" si="2"/>
        <v>1.0130835259153339E-2</v>
      </c>
      <c r="G35" s="6">
        <f t="shared" si="3"/>
        <v>2.5721890095408337</v>
      </c>
      <c r="H35" s="6">
        <f t="shared" si="5"/>
        <v>9.1193844316149164</v>
      </c>
      <c r="I35" s="4">
        <f t="shared" si="4"/>
        <v>1.0262882958532102E-2</v>
      </c>
    </row>
    <row r="36" spans="1:10" x14ac:dyDescent="0.25">
      <c r="A36" s="11">
        <f>MAX($A$10:A35)+1</f>
        <v>27</v>
      </c>
      <c r="B36" s="2" t="s">
        <v>33</v>
      </c>
      <c r="C36" s="1"/>
      <c r="D36" s="4">
        <f t="shared" si="0"/>
        <v>4.6420002457417996E-3</v>
      </c>
      <c r="E36" s="6">
        <f t="shared" si="1"/>
        <v>2.9461948236959299</v>
      </c>
      <c r="F36" s="4">
        <f t="shared" si="2"/>
        <v>5.2708146490361794E-3</v>
      </c>
      <c r="G36" s="6">
        <f t="shared" si="3"/>
        <v>1.3382441985055757</v>
      </c>
      <c r="H36" s="6">
        <f t="shared" si="5"/>
        <v>4.2844390222015054</v>
      </c>
      <c r="I36" s="4">
        <f t="shared" si="4"/>
        <v>4.8216737168558172E-3</v>
      </c>
    </row>
    <row r="37" spans="1:10" x14ac:dyDescent="0.25">
      <c r="A37" s="11">
        <f>MAX($A$10:A36)+1</f>
        <v>28</v>
      </c>
      <c r="B37" s="2" t="s">
        <v>34</v>
      </c>
      <c r="D37" s="5">
        <f t="shared" ref="D37:I37" si="6">SUM(D10:D36)</f>
        <v>1.0000000000000004</v>
      </c>
      <c r="E37" s="6">
        <f t="shared" si="6"/>
        <v>634.68217745109644</v>
      </c>
      <c r="F37" s="5">
        <f t="shared" si="6"/>
        <v>0.99999999999999989</v>
      </c>
      <c r="G37" s="6">
        <f t="shared" si="6"/>
        <v>253.89703254890341</v>
      </c>
      <c r="H37" s="6">
        <f t="shared" si="6"/>
        <v>888.57920999999988</v>
      </c>
      <c r="I37" s="5">
        <f t="shared" si="6"/>
        <v>1</v>
      </c>
    </row>
    <row r="39" spans="1:10" x14ac:dyDescent="0.25">
      <c r="C39" s="23" t="s">
        <v>61</v>
      </c>
      <c r="D39" s="19"/>
      <c r="E39" s="55" t="s">
        <v>35</v>
      </c>
      <c r="F39" s="55"/>
      <c r="G39" s="20" t="s">
        <v>36</v>
      </c>
      <c r="H39" s="55" t="s">
        <v>34</v>
      </c>
      <c r="I39" s="55"/>
    </row>
    <row r="40" spans="1:10" x14ac:dyDescent="0.25">
      <c r="C40" s="19"/>
      <c r="D40" s="21"/>
      <c r="E40" s="21" t="s">
        <v>39</v>
      </c>
      <c r="F40" s="21" t="s">
        <v>40</v>
      </c>
      <c r="G40" s="21" t="s">
        <v>40</v>
      </c>
      <c r="H40" s="21" t="s">
        <v>39</v>
      </c>
      <c r="I40" s="21" t="s">
        <v>40</v>
      </c>
    </row>
    <row r="41" spans="1:10" x14ac:dyDescent="0.25">
      <c r="A41" s="11">
        <f>MAX($A$10:A40)+1</f>
        <v>29</v>
      </c>
      <c r="C41" s="19" t="s">
        <v>37</v>
      </c>
      <c r="D41" s="15"/>
      <c r="E41" s="14"/>
      <c r="F41" s="14"/>
      <c r="G41" s="14"/>
      <c r="H41" s="14"/>
      <c r="I41" s="14"/>
    </row>
    <row r="42" spans="1:10" x14ac:dyDescent="0.25">
      <c r="A42" s="11">
        <f>MAX($A$10:A41)+1</f>
        <v>30</v>
      </c>
      <c r="C42" s="22" t="s">
        <v>50</v>
      </c>
      <c r="D42" s="15"/>
      <c r="E42" s="16">
        <f>E45/SUM(E45:F45)</f>
        <v>0.11952754330612429</v>
      </c>
      <c r="F42" s="14"/>
      <c r="G42" s="14"/>
      <c r="H42" s="16">
        <f>H45/(H45+I45)</f>
        <v>8.5374495145920895E-2</v>
      </c>
      <c r="I42" s="14"/>
    </row>
    <row r="43" spans="1:10" x14ac:dyDescent="0.25">
      <c r="A43" s="11">
        <f>MAX($A$10:A42)+1</f>
        <v>31</v>
      </c>
      <c r="C43" s="19" t="s">
        <v>51</v>
      </c>
      <c r="D43" s="15"/>
      <c r="E43" s="14"/>
      <c r="F43" s="16">
        <f>F45/(E45+F45)</f>
        <v>0.88047245669387575</v>
      </c>
      <c r="G43" s="14"/>
      <c r="H43" s="16"/>
      <c r="I43" s="16">
        <f>F45/(H45+I45)</f>
        <v>0.62889179682719054</v>
      </c>
    </row>
    <row r="44" spans="1:10" x14ac:dyDescent="0.25">
      <c r="A44" s="11">
        <f>MAX($A$10:A43)+1</f>
        <v>32</v>
      </c>
      <c r="C44" s="19" t="s">
        <v>52</v>
      </c>
      <c r="D44" s="15"/>
      <c r="E44" s="14"/>
      <c r="F44" s="17"/>
      <c r="G44" s="17">
        <v>1</v>
      </c>
      <c r="H44" s="14"/>
      <c r="I44" s="16">
        <f>G45/(H45+I45)</f>
        <v>0.28573370802688869</v>
      </c>
    </row>
    <row r="45" spans="1:10" x14ac:dyDescent="0.25">
      <c r="A45" s="11">
        <f>MAX($A$10:A44)+1</f>
        <v>33</v>
      </c>
      <c r="C45" s="19" t="s">
        <v>53</v>
      </c>
      <c r="D45" s="14"/>
      <c r="E45" s="18">
        <f>+E124+E203+E282+E361+E440+E519</f>
        <v>75.862001450911208</v>
      </c>
      <c r="F45" s="18">
        <f>+F124+F203+F282+F361+F440+F519</f>
        <v>558.82017600018537</v>
      </c>
      <c r="G45" s="18">
        <f>+G124+G203+G282+G361+G440+G519</f>
        <v>253.89703254890335</v>
      </c>
      <c r="H45" s="18">
        <f>+E45</f>
        <v>75.862001450911208</v>
      </c>
      <c r="I45" s="18">
        <f>+F45+G45</f>
        <v>812.7172085490887</v>
      </c>
    </row>
    <row r="46" spans="1:10" x14ac:dyDescent="0.25">
      <c r="A46" s="11"/>
      <c r="C46" s="7"/>
      <c r="E46" s="6"/>
      <c r="F46" s="6"/>
      <c r="G46" s="6"/>
      <c r="H46" s="6"/>
      <c r="I46" s="6"/>
    </row>
    <row r="48" spans="1:10" ht="18.75" x14ac:dyDescent="0.3">
      <c r="A48" s="43" t="s">
        <v>47</v>
      </c>
      <c r="B48" s="40"/>
      <c r="C48" s="44"/>
      <c r="D48" s="40"/>
      <c r="E48" s="40"/>
      <c r="F48" s="40"/>
      <c r="G48" s="40"/>
      <c r="H48" s="40"/>
      <c r="I48" s="40"/>
      <c r="J48" s="40"/>
    </row>
    <row r="49" spans="1:10" s="48" customFormat="1" ht="18.75" x14ac:dyDescent="0.3">
      <c r="A49" s="45"/>
      <c r="B49" s="46"/>
      <c r="C49" s="47"/>
      <c r="D49" s="46"/>
      <c r="E49" s="46"/>
      <c r="F49" s="46"/>
      <c r="G49" s="46"/>
      <c r="H49" s="46"/>
      <c r="I49" s="46"/>
      <c r="J49" s="46"/>
    </row>
    <row r="50" spans="1:10" x14ac:dyDescent="0.25">
      <c r="A50" s="11" t="s">
        <v>63</v>
      </c>
      <c r="B50" s="12" t="s">
        <v>41</v>
      </c>
    </row>
    <row r="51" spans="1:10" ht="45" x14ac:dyDescent="0.25">
      <c r="A51" s="34" t="s">
        <v>62</v>
      </c>
      <c r="B51" s="25" t="s">
        <v>2</v>
      </c>
      <c r="C51" s="25" t="s">
        <v>3</v>
      </c>
      <c r="D51" s="53" t="s">
        <v>0</v>
      </c>
      <c r="E51" s="54"/>
      <c r="F51" s="33" t="s">
        <v>1</v>
      </c>
      <c r="G51" s="50" t="s">
        <v>72</v>
      </c>
      <c r="H51" s="51"/>
      <c r="I51" s="50" t="s">
        <v>70</v>
      </c>
      <c r="J51" s="51"/>
    </row>
    <row r="52" spans="1:10" s="29" customFormat="1" ht="11.25" x14ac:dyDescent="0.2">
      <c r="B52" s="30"/>
      <c r="C52" s="30"/>
      <c r="D52" s="30" t="s">
        <v>4</v>
      </c>
      <c r="E52" s="30" t="s">
        <v>5</v>
      </c>
      <c r="F52" s="49" t="s">
        <v>71</v>
      </c>
      <c r="G52" s="30" t="s">
        <v>66</v>
      </c>
      <c r="H52" s="30" t="s">
        <v>5</v>
      </c>
      <c r="I52" s="30" t="s">
        <v>66</v>
      </c>
      <c r="J52" s="30" t="s">
        <v>5</v>
      </c>
    </row>
    <row r="53" spans="1:10" ht="18" x14ac:dyDescent="0.35">
      <c r="A53" s="11">
        <f>MAX($A$10:A51)+1</f>
        <v>34</v>
      </c>
      <c r="B53" s="2" t="s">
        <v>6</v>
      </c>
      <c r="C53" s="1" t="s">
        <v>7</v>
      </c>
      <c r="D53" s="3">
        <v>30329</v>
      </c>
      <c r="E53" s="4">
        <f t="shared" ref="E53:E79" si="7">D53/$D$80</f>
        <v>0.18113137683496375</v>
      </c>
      <c r="F53" s="3">
        <f>+G53/D53</f>
        <v>0.76237264664182791</v>
      </c>
      <c r="G53" s="3">
        <v>23122</v>
      </c>
      <c r="H53" s="9">
        <f t="shared" ref="H53:H79" si="8">G53/$G$80</f>
        <v>7.663618012558231E-4</v>
      </c>
      <c r="I53" s="3">
        <f>D53*30</f>
        <v>909870</v>
      </c>
      <c r="J53" s="4">
        <f t="shared" ref="J53:J79" si="9">I53/$I$80</f>
        <v>2.8267416777766757E-2</v>
      </c>
    </row>
    <row r="54" spans="1:10" ht="18" x14ac:dyDescent="0.35">
      <c r="A54" s="11">
        <f>MAX($A$10:A53)+1</f>
        <v>35</v>
      </c>
      <c r="B54" s="2" t="s">
        <v>6</v>
      </c>
      <c r="C54" s="1" t="s">
        <v>8</v>
      </c>
      <c r="D54" s="3">
        <v>25097</v>
      </c>
      <c r="E54" s="4">
        <f t="shared" si="7"/>
        <v>0.14988473620716428</v>
      </c>
      <c r="F54" s="3">
        <f t="shared" ref="F54:F78" si="10">+G54/D54</f>
        <v>6.5234490178108935</v>
      </c>
      <c r="G54" s="3">
        <v>163719</v>
      </c>
      <c r="H54" s="4">
        <f t="shared" si="8"/>
        <v>5.426346671559645E-3</v>
      </c>
      <c r="I54" s="3">
        <f t="shared" ref="I54:I55" si="11">D54*30</f>
        <v>752910</v>
      </c>
      <c r="J54" s="4">
        <f t="shared" si="9"/>
        <v>2.3391056707165164E-2</v>
      </c>
    </row>
    <row r="55" spans="1:10" ht="18" x14ac:dyDescent="0.35">
      <c r="A55" s="11">
        <f>MAX($A$10:A54)+1</f>
        <v>36</v>
      </c>
      <c r="B55" s="2" t="s">
        <v>6</v>
      </c>
      <c r="C55" s="1" t="s">
        <v>9</v>
      </c>
      <c r="D55" s="3">
        <v>67485</v>
      </c>
      <c r="E55" s="4">
        <f t="shared" si="7"/>
        <v>0.40303508080409933</v>
      </c>
      <c r="F55" s="3">
        <f t="shared" si="10"/>
        <v>21.985241164703268</v>
      </c>
      <c r="G55" s="3">
        <v>1483674</v>
      </c>
      <c r="H55" s="4">
        <f t="shared" si="8"/>
        <v>4.9175291026573482E-2</v>
      </c>
      <c r="I55" s="3">
        <f t="shared" si="11"/>
        <v>2024550</v>
      </c>
      <c r="J55" s="4">
        <f t="shared" si="9"/>
        <v>6.2897775107902981E-2</v>
      </c>
    </row>
    <row r="56" spans="1:10" ht="18" x14ac:dyDescent="0.35">
      <c r="A56" s="11">
        <f>MAX($A$10:A55)+1</f>
        <v>37</v>
      </c>
      <c r="B56" s="2" t="s">
        <v>6</v>
      </c>
      <c r="C56" s="1" t="s">
        <v>10</v>
      </c>
      <c r="D56" s="3">
        <v>22393</v>
      </c>
      <c r="E56" s="4">
        <f t="shared" si="7"/>
        <v>0.13373586077567157</v>
      </c>
      <c r="F56" s="3">
        <f t="shared" si="10"/>
        <v>65.889653016567678</v>
      </c>
      <c r="G56" s="3">
        <v>1475467</v>
      </c>
      <c r="H56" s="4">
        <f t="shared" si="8"/>
        <v>4.8903276006120822E-2</v>
      </c>
      <c r="I56" s="3">
        <f>G56</f>
        <v>1475467</v>
      </c>
      <c r="J56" s="4">
        <f t="shared" si="9"/>
        <v>4.5839120567598868E-2</v>
      </c>
    </row>
    <row r="57" spans="1:10" ht="18" x14ac:dyDescent="0.35">
      <c r="A57" s="11">
        <f>MAX($A$10:A56)+1</f>
        <v>38</v>
      </c>
      <c r="B57" s="2" t="s">
        <v>6</v>
      </c>
      <c r="C57" s="1" t="s">
        <v>11</v>
      </c>
      <c r="D57" s="3">
        <v>13443</v>
      </c>
      <c r="E57" s="4">
        <f t="shared" si="7"/>
        <v>8.0284516429569644E-2</v>
      </c>
      <c r="F57" s="3">
        <f t="shared" si="10"/>
        <v>207.22338763668824</v>
      </c>
      <c r="G57" s="3">
        <v>2785704</v>
      </c>
      <c r="H57" s="4">
        <f t="shared" si="8"/>
        <v>9.2330124349344844E-2</v>
      </c>
      <c r="I57" s="3">
        <f t="shared" ref="I57:I79" si="12">G57</f>
        <v>2785704</v>
      </c>
      <c r="J57" s="4">
        <f t="shared" si="9"/>
        <v>8.6544952561895608E-2</v>
      </c>
    </row>
    <row r="58" spans="1:10" ht="18" x14ac:dyDescent="0.35">
      <c r="A58" s="11">
        <f>MAX($A$10:A57)+1</f>
        <v>39</v>
      </c>
      <c r="B58" s="2" t="s">
        <v>6</v>
      </c>
      <c r="C58" s="1" t="s">
        <v>12</v>
      </c>
      <c r="D58" s="3">
        <v>6123</v>
      </c>
      <c r="E58" s="4">
        <f t="shared" si="7"/>
        <v>3.656788619342817E-2</v>
      </c>
      <c r="F58" s="3">
        <f t="shared" si="10"/>
        <v>615.59235668789813</v>
      </c>
      <c r="G58" s="3">
        <v>3769272</v>
      </c>
      <c r="H58" s="4">
        <f t="shared" si="8"/>
        <v>0.1249297672927575</v>
      </c>
      <c r="I58" s="3">
        <f t="shared" si="12"/>
        <v>3769272</v>
      </c>
      <c r="J58" s="4">
        <f t="shared" si="9"/>
        <v>0.11710198442938712</v>
      </c>
    </row>
    <row r="59" spans="1:10" ht="18" x14ac:dyDescent="0.35">
      <c r="A59" s="11">
        <f>MAX($A$10:A58)+1</f>
        <v>40</v>
      </c>
      <c r="B59" s="2" t="s">
        <v>6</v>
      </c>
      <c r="C59" s="1" t="s">
        <v>13</v>
      </c>
      <c r="D59" s="3">
        <v>1311</v>
      </c>
      <c r="E59" s="4">
        <f t="shared" si="7"/>
        <v>7.8295768086859927E-3</v>
      </c>
      <c r="F59" s="3">
        <f t="shared" si="10"/>
        <v>2217.8184591914569</v>
      </c>
      <c r="G59" s="3">
        <v>2907560</v>
      </c>
      <c r="H59" s="4">
        <f t="shared" si="8"/>
        <v>9.6368952463427957E-2</v>
      </c>
      <c r="I59" s="3">
        <f t="shared" si="12"/>
        <v>2907560</v>
      </c>
      <c r="J59" s="4">
        <f t="shared" si="9"/>
        <v>9.0330717933730653E-2</v>
      </c>
    </row>
    <row r="60" spans="1:10" ht="18" x14ac:dyDescent="0.35">
      <c r="A60" s="11">
        <f>MAX($A$10:A59)+1</f>
        <v>41</v>
      </c>
      <c r="B60" s="2" t="s">
        <v>6</v>
      </c>
      <c r="C60" s="1" t="s">
        <v>14</v>
      </c>
      <c r="D60" s="3">
        <v>209</v>
      </c>
      <c r="E60" s="4">
        <f t="shared" si="7"/>
        <v>1.2481934042832743E-3</v>
      </c>
      <c r="F60" s="3">
        <f t="shared" si="10"/>
        <v>6356.0574162679422</v>
      </c>
      <c r="G60" s="3">
        <v>1328416</v>
      </c>
      <c r="H60" s="4">
        <f t="shared" si="8"/>
        <v>4.402937801994012E-2</v>
      </c>
      <c r="I60" s="3">
        <f t="shared" si="12"/>
        <v>1328416</v>
      </c>
      <c r="J60" s="4">
        <f t="shared" si="9"/>
        <v>4.1270608687234221E-2</v>
      </c>
    </row>
    <row r="61" spans="1:10" ht="18" x14ac:dyDescent="0.35">
      <c r="A61" s="11">
        <f>MAX($A$10:A60)+1</f>
        <v>42</v>
      </c>
      <c r="B61" s="2" t="s">
        <v>6</v>
      </c>
      <c r="C61" s="1" t="s">
        <v>15</v>
      </c>
      <c r="D61" s="3">
        <v>35</v>
      </c>
      <c r="E61" s="4">
        <f t="shared" si="7"/>
        <v>2.0902760358810813E-4</v>
      </c>
      <c r="F61" s="3">
        <f t="shared" si="10"/>
        <v>20407.714285714286</v>
      </c>
      <c r="G61" s="3">
        <v>714270</v>
      </c>
      <c r="H61" s="4">
        <f t="shared" si="8"/>
        <v>2.3673957433742617E-2</v>
      </c>
      <c r="I61" s="3">
        <f t="shared" si="12"/>
        <v>714270</v>
      </c>
      <c r="J61" s="4">
        <f t="shared" si="9"/>
        <v>2.2190607209662327E-2</v>
      </c>
    </row>
    <row r="62" spans="1:10" ht="18" x14ac:dyDescent="0.35">
      <c r="A62" s="11">
        <f>MAX($A$10:A61)+1</f>
        <v>43</v>
      </c>
      <c r="B62" s="2" t="s">
        <v>16</v>
      </c>
      <c r="C62" s="1"/>
      <c r="D62" s="3">
        <v>747</v>
      </c>
      <c r="E62" s="4">
        <f t="shared" si="7"/>
        <v>4.4612462822947651E-3</v>
      </c>
      <c r="F62" s="3">
        <f t="shared" si="10"/>
        <v>3293.9076305220883</v>
      </c>
      <c r="G62" s="3">
        <v>2460549</v>
      </c>
      <c r="H62" s="4">
        <f t="shared" si="8"/>
        <v>8.1553099373679369E-2</v>
      </c>
      <c r="I62" s="3">
        <f t="shared" si="12"/>
        <v>2460549</v>
      </c>
      <c r="J62" s="4">
        <f t="shared" si="9"/>
        <v>7.6443188680929378E-2</v>
      </c>
    </row>
    <row r="63" spans="1:10" x14ac:dyDescent="0.25">
      <c r="A63" s="11">
        <f>MAX($A$10:A62)+1</f>
        <v>44</v>
      </c>
      <c r="B63" s="2" t="s">
        <v>17</v>
      </c>
      <c r="C63" s="1"/>
      <c r="D63" s="3">
        <v>40</v>
      </c>
      <c r="E63" s="4">
        <f t="shared" si="7"/>
        <v>2.388886898149807E-4</v>
      </c>
      <c r="F63" s="3">
        <f t="shared" si="10"/>
        <v>551.65</v>
      </c>
      <c r="G63" s="3">
        <v>22066</v>
      </c>
      <c r="H63" s="4">
        <f t="shared" si="8"/>
        <v>7.3136145257810708E-4</v>
      </c>
      <c r="I63" s="3">
        <f t="shared" si="12"/>
        <v>22066</v>
      </c>
      <c r="J63" s="4">
        <f t="shared" si="9"/>
        <v>6.855361959600836E-4</v>
      </c>
    </row>
    <row r="64" spans="1:10" x14ac:dyDescent="0.25">
      <c r="A64" s="11">
        <f>MAX($A$10:A63)+1</f>
        <v>45</v>
      </c>
      <c r="B64" s="2" t="s">
        <v>18</v>
      </c>
      <c r="C64" s="1"/>
      <c r="D64" s="3">
        <v>57</v>
      </c>
      <c r="E64" s="4">
        <f t="shared" si="7"/>
        <v>3.4041638298634751E-4</v>
      </c>
      <c r="F64" s="3">
        <f t="shared" si="10"/>
        <v>1609.5087719298247</v>
      </c>
      <c r="G64" s="3">
        <v>91742</v>
      </c>
      <c r="H64" s="4">
        <f t="shared" si="8"/>
        <v>3.0407215799157393E-3</v>
      </c>
      <c r="I64" s="3">
        <f t="shared" si="12"/>
        <v>91742</v>
      </c>
      <c r="J64" s="4">
        <f t="shared" si="9"/>
        <v>2.8501976656290216E-3</v>
      </c>
    </row>
    <row r="65" spans="1:10" x14ac:dyDescent="0.25">
      <c r="A65" s="11">
        <f>MAX($A$10:A64)+1</f>
        <v>46</v>
      </c>
      <c r="B65" s="2" t="s">
        <v>19</v>
      </c>
      <c r="C65" s="1"/>
      <c r="D65" s="3">
        <v>36</v>
      </c>
      <c r="E65" s="4">
        <f t="shared" si="7"/>
        <v>2.1499982083348265E-4</v>
      </c>
      <c r="F65" s="3">
        <f t="shared" si="10"/>
        <v>2735.8611111111113</v>
      </c>
      <c r="G65" s="3">
        <v>98491</v>
      </c>
      <c r="H65" s="4">
        <f t="shared" si="8"/>
        <v>3.2644122553190588E-3</v>
      </c>
      <c r="I65" s="3">
        <f t="shared" si="12"/>
        <v>98491</v>
      </c>
      <c r="J65" s="4">
        <f t="shared" si="9"/>
        <v>3.0598724497554876E-3</v>
      </c>
    </row>
    <row r="66" spans="1:10" x14ac:dyDescent="0.25">
      <c r="A66" s="11">
        <f>MAX($A$10:A65)+1</f>
        <v>47</v>
      </c>
      <c r="B66" s="2" t="s">
        <v>20</v>
      </c>
      <c r="C66" s="1"/>
      <c r="D66" s="3">
        <v>25</v>
      </c>
      <c r="E66" s="4">
        <f t="shared" si="7"/>
        <v>1.4930543113436293E-4</v>
      </c>
      <c r="F66" s="3">
        <f t="shared" si="10"/>
        <v>45413.760000000002</v>
      </c>
      <c r="G66" s="3">
        <v>1135344</v>
      </c>
      <c r="H66" s="4">
        <f t="shared" si="8"/>
        <v>3.7630147603364382E-2</v>
      </c>
      <c r="I66" s="3">
        <f t="shared" si="12"/>
        <v>1135344</v>
      </c>
      <c r="J66" s="4">
        <f t="shared" si="9"/>
        <v>3.5272337844018176E-2</v>
      </c>
    </row>
    <row r="67" spans="1:10" x14ac:dyDescent="0.25">
      <c r="A67" s="11">
        <f>MAX($A$10:A66)+1</f>
        <v>48</v>
      </c>
      <c r="B67" s="2" t="s">
        <v>21</v>
      </c>
      <c r="C67" s="1"/>
      <c r="D67" s="3">
        <v>15</v>
      </c>
      <c r="E67" s="4">
        <f t="shared" si="7"/>
        <v>8.9583258680617765E-5</v>
      </c>
      <c r="F67" s="3">
        <f t="shared" si="10"/>
        <v>140923.20000000001</v>
      </c>
      <c r="G67" s="3">
        <v>2113848</v>
      </c>
      <c r="H67" s="4">
        <f t="shared" si="8"/>
        <v>7.0061947965617988E-2</v>
      </c>
      <c r="I67" s="3">
        <f t="shared" si="12"/>
        <v>2113848</v>
      </c>
      <c r="J67" s="4">
        <f t="shared" si="9"/>
        <v>6.5672043721464277E-2</v>
      </c>
    </row>
    <row r="68" spans="1:10" x14ac:dyDescent="0.25">
      <c r="A68" s="11">
        <f>MAX($A$10:A67)+1</f>
        <v>49</v>
      </c>
      <c r="B68" s="2" t="s">
        <v>22</v>
      </c>
      <c r="C68" s="1"/>
      <c r="D68" s="3">
        <v>3</v>
      </c>
      <c r="E68" s="4">
        <f t="shared" si="7"/>
        <v>1.7916651736123554E-5</v>
      </c>
      <c r="F68" s="3">
        <f t="shared" si="10"/>
        <v>552400</v>
      </c>
      <c r="G68" s="3">
        <v>1657200</v>
      </c>
      <c r="H68" s="4">
        <f t="shared" si="8"/>
        <v>5.4926683549915666E-2</v>
      </c>
      <c r="I68" s="3">
        <f t="shared" si="12"/>
        <v>1657200</v>
      </c>
      <c r="J68" s="4">
        <f t="shared" si="9"/>
        <v>5.1485116647559614E-2</v>
      </c>
    </row>
    <row r="69" spans="1:10" x14ac:dyDescent="0.25">
      <c r="A69" s="11">
        <f>MAX($A$10:A68)+1</f>
        <v>50</v>
      </c>
      <c r="B69" s="2" t="s">
        <v>23</v>
      </c>
      <c r="C69" s="1"/>
      <c r="D69" s="3">
        <v>2</v>
      </c>
      <c r="E69" s="4">
        <f t="shared" si="7"/>
        <v>1.1944434490749036E-5</v>
      </c>
      <c r="F69" s="3">
        <f t="shared" si="10"/>
        <v>1324992</v>
      </c>
      <c r="G69" s="3">
        <v>2649984</v>
      </c>
      <c r="H69" s="4">
        <f t="shared" si="8"/>
        <v>8.7831784081788392E-2</v>
      </c>
      <c r="I69" s="3">
        <f t="shared" si="12"/>
        <v>2649984</v>
      </c>
      <c r="J69" s="4">
        <f t="shared" si="9"/>
        <v>8.232846690451763E-2</v>
      </c>
    </row>
    <row r="70" spans="1:10" x14ac:dyDescent="0.25">
      <c r="A70" s="11">
        <f>MAX($A$10:A69)+1</f>
        <v>51</v>
      </c>
      <c r="B70" s="2" t="s">
        <v>24</v>
      </c>
      <c r="C70" s="1"/>
      <c r="D70" s="3">
        <v>1</v>
      </c>
      <c r="E70" s="4">
        <f t="shared" si="7"/>
        <v>5.9722172453745181E-6</v>
      </c>
      <c r="F70" s="3">
        <f t="shared" si="10"/>
        <v>1800000</v>
      </c>
      <c r="G70" s="3">
        <v>1800000</v>
      </c>
      <c r="H70" s="4">
        <f t="shared" si="8"/>
        <v>5.9659685246106806E-2</v>
      </c>
      <c r="I70" s="3">
        <f t="shared" si="12"/>
        <v>1800000</v>
      </c>
      <c r="J70" s="4">
        <f t="shared" si="9"/>
        <v>5.5921560442678798E-2</v>
      </c>
    </row>
    <row r="71" spans="1:10" x14ac:dyDescent="0.25">
      <c r="A71" s="11">
        <f>MAX($A$10:A70)+1</f>
        <v>52</v>
      </c>
      <c r="B71" s="2" t="s">
        <v>25</v>
      </c>
      <c r="C71" s="1"/>
      <c r="D71" s="3">
        <v>40</v>
      </c>
      <c r="E71" s="4">
        <f t="shared" si="7"/>
        <v>2.388886898149807E-4</v>
      </c>
      <c r="F71" s="3">
        <f t="shared" si="10"/>
        <v>27532.799999999999</v>
      </c>
      <c r="G71" s="3">
        <v>1101312</v>
      </c>
      <c r="H71" s="4">
        <f t="shared" si="8"/>
        <v>3.6502181820977989E-2</v>
      </c>
      <c r="I71" s="3">
        <f t="shared" si="12"/>
        <v>1101312</v>
      </c>
      <c r="J71" s="4">
        <f t="shared" si="9"/>
        <v>3.42150475412486E-2</v>
      </c>
    </row>
    <row r="72" spans="1:10" x14ac:dyDescent="0.25">
      <c r="A72" s="11">
        <f>MAX($A$10:A71)+1</f>
        <v>53</v>
      </c>
      <c r="B72" s="2" t="s">
        <v>26</v>
      </c>
      <c r="C72" s="1"/>
      <c r="D72" s="3">
        <v>8</v>
      </c>
      <c r="E72" s="4">
        <f t="shared" si="7"/>
        <v>4.7777737962996145E-5</v>
      </c>
      <c r="F72" s="3">
        <f t="shared" si="10"/>
        <v>39543.875</v>
      </c>
      <c r="G72" s="3">
        <v>316351</v>
      </c>
      <c r="H72" s="4">
        <f t="shared" si="8"/>
        <v>1.0485222826272853E-2</v>
      </c>
      <c r="I72" s="3">
        <f t="shared" si="12"/>
        <v>316351</v>
      </c>
      <c r="J72" s="4">
        <f t="shared" si="9"/>
        <v>9.8282453153343777E-3</v>
      </c>
    </row>
    <row r="73" spans="1:10" x14ac:dyDescent="0.25">
      <c r="A73" s="11">
        <f>MAX($A$10:A72)+1</f>
        <v>54</v>
      </c>
      <c r="B73" s="2" t="s">
        <v>27</v>
      </c>
      <c r="C73" s="1"/>
      <c r="D73" s="3">
        <v>5</v>
      </c>
      <c r="E73" s="4">
        <f t="shared" si="7"/>
        <v>2.9861086226872587E-5</v>
      </c>
      <c r="F73" s="3">
        <f t="shared" si="10"/>
        <v>93200</v>
      </c>
      <c r="G73" s="3">
        <v>466000</v>
      </c>
      <c r="H73" s="4">
        <f t="shared" si="8"/>
        <v>1.5445229624825429E-2</v>
      </c>
      <c r="I73" s="3">
        <f t="shared" si="12"/>
        <v>466000</v>
      </c>
      <c r="J73" s="4">
        <f t="shared" si="9"/>
        <v>1.4477470647937956E-2</v>
      </c>
    </row>
    <row r="74" spans="1:10" x14ac:dyDescent="0.25">
      <c r="A74" s="11">
        <f>MAX($A$10:A73)+1</f>
        <v>55</v>
      </c>
      <c r="B74" s="2" t="s">
        <v>28</v>
      </c>
      <c r="C74" s="1"/>
      <c r="D74" s="3">
        <v>1</v>
      </c>
      <c r="E74" s="4">
        <f t="shared" si="7"/>
        <v>5.9722172453745181E-6</v>
      </c>
      <c r="F74" s="3">
        <f t="shared" si="10"/>
        <v>119400</v>
      </c>
      <c r="G74" s="3">
        <v>119400</v>
      </c>
      <c r="H74" s="4">
        <f t="shared" si="8"/>
        <v>3.9574257879917514E-3</v>
      </c>
      <c r="I74" s="3">
        <f t="shared" si="12"/>
        <v>119400</v>
      </c>
      <c r="J74" s="4">
        <f t="shared" si="9"/>
        <v>3.7094635093643602E-3</v>
      </c>
    </row>
    <row r="75" spans="1:10" x14ac:dyDescent="0.25">
      <c r="A75" s="11">
        <f>MAX($A$10:A74)+1</f>
        <v>56</v>
      </c>
      <c r="B75" s="2" t="s">
        <v>29</v>
      </c>
      <c r="C75" s="1"/>
      <c r="D75" s="3">
        <v>1</v>
      </c>
      <c r="E75" s="4">
        <f t="shared" si="7"/>
        <v>5.9722172453745181E-6</v>
      </c>
      <c r="F75" s="3">
        <f t="shared" si="10"/>
        <v>212496</v>
      </c>
      <c r="G75" s="3">
        <v>212496</v>
      </c>
      <c r="H75" s="4">
        <f t="shared" si="8"/>
        <v>7.0430247089203956E-3</v>
      </c>
      <c r="I75" s="3">
        <f t="shared" si="12"/>
        <v>212496</v>
      </c>
      <c r="J75" s="4">
        <f t="shared" si="9"/>
        <v>6.601726615459708E-3</v>
      </c>
    </row>
    <row r="76" spans="1:10" x14ac:dyDescent="0.25">
      <c r="A76" s="11">
        <f>MAX($A$10:A75)+1</f>
        <v>57</v>
      </c>
      <c r="B76" s="2" t="s">
        <v>30</v>
      </c>
      <c r="C76" s="1"/>
      <c r="D76" s="3">
        <v>20</v>
      </c>
      <c r="E76" s="4">
        <f t="shared" si="7"/>
        <v>1.1944434490749035E-4</v>
      </c>
      <c r="F76" s="3">
        <f t="shared" si="10"/>
        <v>18697.900000000001</v>
      </c>
      <c r="G76" s="3">
        <v>373958</v>
      </c>
      <c r="H76" s="4">
        <f t="shared" si="8"/>
        <v>1.2394564764035339E-2</v>
      </c>
      <c r="I76" s="3">
        <f t="shared" si="12"/>
        <v>373958</v>
      </c>
      <c r="J76" s="4">
        <f t="shared" si="9"/>
        <v>1.1617952722235154E-2</v>
      </c>
    </row>
    <row r="77" spans="1:10" x14ac:dyDescent="0.25">
      <c r="A77" s="11">
        <f>MAX($A$10:A76)+1</f>
        <v>58</v>
      </c>
      <c r="B77" s="2" t="s">
        <v>31</v>
      </c>
      <c r="C77" s="1"/>
      <c r="D77" s="3">
        <v>12</v>
      </c>
      <c r="E77" s="4">
        <f t="shared" si="7"/>
        <v>7.1666606944494217E-5</v>
      </c>
      <c r="F77" s="3">
        <f t="shared" si="10"/>
        <v>49212.833333333336</v>
      </c>
      <c r="G77" s="3">
        <v>590554</v>
      </c>
      <c r="H77" s="4">
        <f t="shared" si="8"/>
        <v>1.9573480978238533E-2</v>
      </c>
      <c r="I77" s="3">
        <f t="shared" si="12"/>
        <v>590554</v>
      </c>
      <c r="J77" s="4">
        <f t="shared" si="9"/>
        <v>1.8347056225369855E-2</v>
      </c>
    </row>
    <row r="78" spans="1:10" x14ac:dyDescent="0.25">
      <c r="A78" s="11">
        <f>MAX($A$10:A77)+1</f>
        <v>59</v>
      </c>
      <c r="B78" s="2" t="s">
        <v>32</v>
      </c>
      <c r="C78" s="1"/>
      <c r="D78" s="3">
        <v>4</v>
      </c>
      <c r="E78" s="4">
        <f t="shared" si="7"/>
        <v>2.3888868981498072E-5</v>
      </c>
      <c r="F78" s="3">
        <f t="shared" si="10"/>
        <v>77657.25</v>
      </c>
      <c r="G78" s="3">
        <v>310629</v>
      </c>
      <c r="H78" s="4">
        <f t="shared" si="8"/>
        <v>1.0295571315729396E-2</v>
      </c>
      <c r="I78" s="3">
        <f t="shared" si="12"/>
        <v>310629</v>
      </c>
      <c r="J78" s="4">
        <f t="shared" si="9"/>
        <v>9.6504768881938187E-3</v>
      </c>
    </row>
    <row r="79" spans="1:10" x14ac:dyDescent="0.25">
      <c r="A79" s="11">
        <f>MAX($A$10:A78)+1</f>
        <v>60</v>
      </c>
      <c r="B79" s="2" t="s">
        <v>33</v>
      </c>
      <c r="C79" s="1"/>
      <c r="D79" s="3">
        <v>0</v>
      </c>
      <c r="E79" s="4">
        <f t="shared" si="7"/>
        <v>0</v>
      </c>
      <c r="F79" s="3">
        <v>0</v>
      </c>
      <c r="G79" s="3">
        <v>0</v>
      </c>
      <c r="H79" s="4">
        <f t="shared" si="8"/>
        <v>0</v>
      </c>
      <c r="I79" s="3">
        <f t="shared" si="12"/>
        <v>0</v>
      </c>
      <c r="J79" s="4">
        <f t="shared" si="9"/>
        <v>0</v>
      </c>
    </row>
    <row r="80" spans="1:10" x14ac:dyDescent="0.25">
      <c r="A80" s="11">
        <f>MAX($A$10:A79)+1</f>
        <v>61</v>
      </c>
      <c r="B80" s="2" t="s">
        <v>34</v>
      </c>
      <c r="D80" s="3">
        <f t="shared" ref="D80:J80" si="13">SUM(D53:D79)</f>
        <v>167442</v>
      </c>
      <c r="E80" s="5">
        <f t="shared" si="13"/>
        <v>1</v>
      </c>
      <c r="F80" s="3">
        <f t="shared" si="13"/>
        <v>4539560.1124682399</v>
      </c>
      <c r="G80" s="3">
        <f t="shared" si="13"/>
        <v>30171128</v>
      </c>
      <c r="H80" s="5">
        <f t="shared" si="13"/>
        <v>1</v>
      </c>
      <c r="I80" s="3">
        <f t="shared" si="13"/>
        <v>32187943</v>
      </c>
      <c r="J80" s="5">
        <f t="shared" si="13"/>
        <v>1</v>
      </c>
    </row>
    <row r="83" spans="1:10" ht="18.75" x14ac:dyDescent="0.3">
      <c r="A83" s="43" t="s">
        <v>47</v>
      </c>
      <c r="B83" s="40"/>
      <c r="C83" s="44"/>
      <c r="D83" s="40"/>
      <c r="E83" s="40"/>
      <c r="F83" s="40"/>
      <c r="G83" s="40"/>
      <c r="H83" s="40"/>
      <c r="I83" s="40"/>
      <c r="J83" s="40"/>
    </row>
    <row r="85" spans="1:10" x14ac:dyDescent="0.25">
      <c r="A85" s="11" t="s">
        <v>63</v>
      </c>
      <c r="B85" s="12" t="s">
        <v>41</v>
      </c>
    </row>
    <row r="86" spans="1:10" x14ac:dyDescent="0.25">
      <c r="A86" s="11" t="s">
        <v>62</v>
      </c>
      <c r="B86" s="12"/>
      <c r="D86" s="53" t="s">
        <v>35</v>
      </c>
      <c r="E86" s="54"/>
      <c r="F86" s="53" t="s">
        <v>36</v>
      </c>
      <c r="G86" s="54"/>
      <c r="H86" s="53" t="s">
        <v>34</v>
      </c>
      <c r="I86" s="54"/>
    </row>
    <row r="87" spans="1:10" s="25" customFormat="1" ht="30" x14ac:dyDescent="0.25">
      <c r="A87" s="34"/>
      <c r="B87" s="25" t="s">
        <v>2</v>
      </c>
      <c r="C87" s="25" t="s">
        <v>3</v>
      </c>
      <c r="D87" s="26" t="s">
        <v>37</v>
      </c>
      <c r="E87" s="27" t="s">
        <v>65</v>
      </c>
      <c r="F87" s="26" t="s">
        <v>38</v>
      </c>
      <c r="G87" s="27" t="s">
        <v>65</v>
      </c>
      <c r="H87" s="27" t="s">
        <v>65</v>
      </c>
      <c r="I87" s="27"/>
    </row>
    <row r="88" spans="1:10" s="28" customFormat="1" ht="11.25" x14ac:dyDescent="0.2">
      <c r="B88" s="30"/>
      <c r="C88" s="30"/>
      <c r="D88" s="31"/>
      <c r="E88" s="32" t="s">
        <v>64</v>
      </c>
      <c r="F88" s="31"/>
      <c r="G88" s="32" t="s">
        <v>64</v>
      </c>
      <c r="H88" s="32" t="s">
        <v>64</v>
      </c>
      <c r="I88" s="32" t="s">
        <v>5</v>
      </c>
    </row>
    <row r="89" spans="1:10" ht="18" x14ac:dyDescent="0.35">
      <c r="A89" s="11">
        <f>MAX($A$10:A87)+1</f>
        <v>62</v>
      </c>
      <c r="B89" s="2" t="s">
        <v>6</v>
      </c>
      <c r="C89" s="1" t="s">
        <v>7</v>
      </c>
      <c r="D89" s="4">
        <f t="shared" ref="D89:D115" si="14">+J53</f>
        <v>2.8267416777766757E-2</v>
      </c>
      <c r="E89" s="6">
        <f t="shared" ref="E89:E115" si="15">D89*$E$116</f>
        <v>11.077232110913251</v>
      </c>
      <c r="F89" s="4">
        <f t="shared" ref="F89:F115" si="16">+H53</f>
        <v>7.663618012558231E-4</v>
      </c>
      <c r="G89" s="6">
        <f t="shared" ref="G89:G115" si="17">F89*$G$116</f>
        <v>8.7037623096591271E-2</v>
      </c>
      <c r="H89" s="6">
        <f>+E89+G89</f>
        <v>11.164269734009842</v>
      </c>
      <c r="I89" s="4">
        <f t="shared" ref="I89:I115" si="18">H89/$H$116</f>
        <v>2.2087987632327291E-2</v>
      </c>
    </row>
    <row r="90" spans="1:10" ht="18" x14ac:dyDescent="0.35">
      <c r="A90" s="11">
        <f>MAX($A$10:A89)+1</f>
        <v>63</v>
      </c>
      <c r="B90" s="2" t="s">
        <v>6</v>
      </c>
      <c r="C90" s="1" t="s">
        <v>8</v>
      </c>
      <c r="D90" s="4">
        <f t="shared" si="14"/>
        <v>2.3391056707165164E-2</v>
      </c>
      <c r="E90" s="6">
        <f t="shared" si="15"/>
        <v>9.1663191759566693</v>
      </c>
      <c r="F90" s="4">
        <f t="shared" si="16"/>
        <v>5.426346671559645E-3</v>
      </c>
      <c r="G90" s="6">
        <f t="shared" si="17"/>
        <v>0.61628373911213685</v>
      </c>
      <c r="H90" s="6">
        <f t="shared" ref="H90:H115" si="19">+E90+G90</f>
        <v>9.7826029150688054</v>
      </c>
      <c r="I90" s="4">
        <f t="shared" si="18"/>
        <v>1.9354424189677876E-2</v>
      </c>
    </row>
    <row r="91" spans="1:10" ht="18" x14ac:dyDescent="0.35">
      <c r="A91" s="11">
        <f>MAX($A$10:A90)+1</f>
        <v>64</v>
      </c>
      <c r="B91" s="2" t="s">
        <v>6</v>
      </c>
      <c r="C91" s="1" t="s">
        <v>9</v>
      </c>
      <c r="D91" s="4">
        <f t="shared" si="14"/>
        <v>6.2897775107902981E-2</v>
      </c>
      <c r="E91" s="6">
        <f t="shared" si="15"/>
        <v>24.647928022848781</v>
      </c>
      <c r="F91" s="4">
        <f t="shared" si="16"/>
        <v>4.9175291026573482E-2</v>
      </c>
      <c r="G91" s="6">
        <f t="shared" si="17"/>
        <v>5.584960574786435</v>
      </c>
      <c r="H91" s="6">
        <f t="shared" si="19"/>
        <v>30.232888597635217</v>
      </c>
      <c r="I91" s="4">
        <f t="shared" si="18"/>
        <v>5.9814361829669739E-2</v>
      </c>
    </row>
    <row r="92" spans="1:10" ht="18" x14ac:dyDescent="0.35">
      <c r="A92" s="11">
        <f>MAX($A$10:A91)+1</f>
        <v>65</v>
      </c>
      <c r="B92" s="2" t="s">
        <v>6</v>
      </c>
      <c r="C92" s="1" t="s">
        <v>10</v>
      </c>
      <c r="D92" s="4">
        <f t="shared" si="14"/>
        <v>4.5839120567598868E-2</v>
      </c>
      <c r="E92" s="6">
        <f t="shared" si="15"/>
        <v>17.963105093027398</v>
      </c>
      <c r="F92" s="4">
        <f t="shared" si="16"/>
        <v>4.8903276006120822E-2</v>
      </c>
      <c r="G92" s="6">
        <f t="shared" si="17"/>
        <v>5.5540671497905993</v>
      </c>
      <c r="H92" s="6">
        <f t="shared" si="19"/>
        <v>23.517172242817999</v>
      </c>
      <c r="I92" s="4">
        <f t="shared" si="18"/>
        <v>4.6527629842575129E-2</v>
      </c>
    </row>
    <row r="93" spans="1:10" ht="18" x14ac:dyDescent="0.35">
      <c r="A93" s="11">
        <f>MAX($A$10:A92)+1</f>
        <v>66</v>
      </c>
      <c r="B93" s="2" t="s">
        <v>6</v>
      </c>
      <c r="C93" s="1" t="s">
        <v>11</v>
      </c>
      <c r="D93" s="4">
        <f t="shared" si="14"/>
        <v>8.6544952561895608E-2</v>
      </c>
      <c r="E93" s="6">
        <f t="shared" si="15"/>
        <v>33.914613956168992</v>
      </c>
      <c r="F93" s="4">
        <f t="shared" si="16"/>
        <v>9.2330124349344844E-2</v>
      </c>
      <c r="G93" s="6">
        <f t="shared" si="17"/>
        <v>10.486162737248797</v>
      </c>
      <c r="H93" s="6">
        <f t="shared" si="19"/>
        <v>44.400776693417789</v>
      </c>
      <c r="I93" s="4">
        <f t="shared" si="18"/>
        <v>8.7844868480949342E-2</v>
      </c>
    </row>
    <row r="94" spans="1:10" ht="18" x14ac:dyDescent="0.35">
      <c r="A94" s="11">
        <f>MAX($A$10:A93)+1</f>
        <v>67</v>
      </c>
      <c r="B94" s="2" t="s">
        <v>6</v>
      </c>
      <c r="C94" s="1" t="s">
        <v>12</v>
      </c>
      <c r="D94" s="4">
        <f t="shared" si="14"/>
        <v>0.11710198442938712</v>
      </c>
      <c r="E94" s="6">
        <f t="shared" si="15"/>
        <v>45.889083971519234</v>
      </c>
      <c r="F94" s="4">
        <f t="shared" si="16"/>
        <v>0.1249297672927575</v>
      </c>
      <c r="G94" s="6">
        <f t="shared" si="17"/>
        <v>14.188585575838369</v>
      </c>
      <c r="H94" s="6">
        <f t="shared" si="19"/>
        <v>60.077669547357601</v>
      </c>
      <c r="I94" s="4">
        <f t="shared" si="18"/>
        <v>0.1188608707561625</v>
      </c>
    </row>
    <row r="95" spans="1:10" ht="18" x14ac:dyDescent="0.35">
      <c r="A95" s="11">
        <f>MAX($A$10:A94)+1</f>
        <v>68</v>
      </c>
      <c r="B95" s="2" t="s">
        <v>6</v>
      </c>
      <c r="C95" s="1" t="s">
        <v>13</v>
      </c>
      <c r="D95" s="4">
        <f t="shared" si="14"/>
        <v>9.0330717933730653E-2</v>
      </c>
      <c r="E95" s="6">
        <f t="shared" si="15"/>
        <v>35.398152479372797</v>
      </c>
      <c r="F95" s="4">
        <f t="shared" si="16"/>
        <v>9.6368952463427957E-2</v>
      </c>
      <c r="G95" s="6">
        <f t="shared" si="17"/>
        <v>10.944862529656818</v>
      </c>
      <c r="H95" s="6">
        <f t="shared" si="19"/>
        <v>46.343015009029614</v>
      </c>
      <c r="I95" s="4">
        <f t="shared" si="18"/>
        <v>9.1687496518104247E-2</v>
      </c>
    </row>
    <row r="96" spans="1:10" ht="18" x14ac:dyDescent="0.35">
      <c r="A96" s="11">
        <f>MAX($A$10:A95)+1</f>
        <v>69</v>
      </c>
      <c r="B96" s="2" t="s">
        <v>6</v>
      </c>
      <c r="C96" s="1" t="s">
        <v>14</v>
      </c>
      <c r="D96" s="4">
        <f t="shared" si="14"/>
        <v>4.1270608687234221E-2</v>
      </c>
      <c r="E96" s="6">
        <f t="shared" si="15"/>
        <v>16.172829494159533</v>
      </c>
      <c r="F96" s="4">
        <f t="shared" si="16"/>
        <v>4.402937801994012E-2</v>
      </c>
      <c r="G96" s="6">
        <f t="shared" si="17"/>
        <v>5.0005263871413108</v>
      </c>
      <c r="H96" s="6">
        <f t="shared" si="19"/>
        <v>21.173355881300843</v>
      </c>
      <c r="I96" s="4">
        <f t="shared" si="18"/>
        <v>4.1890498347271932E-2</v>
      </c>
    </row>
    <row r="97" spans="1:9" ht="18" x14ac:dyDescent="0.35">
      <c r="A97" s="11">
        <f>MAX($A$10:A96)+1</f>
        <v>70</v>
      </c>
      <c r="B97" s="2" t="s">
        <v>6</v>
      </c>
      <c r="C97" s="1" t="s">
        <v>15</v>
      </c>
      <c r="D97" s="4">
        <f t="shared" si="14"/>
        <v>2.2190607209662327E-2</v>
      </c>
      <c r="E97" s="6">
        <f t="shared" si="15"/>
        <v>8.6958956552716398</v>
      </c>
      <c r="F97" s="4">
        <f t="shared" si="16"/>
        <v>2.3673957433742617E-2</v>
      </c>
      <c r="G97" s="6">
        <f t="shared" si="17"/>
        <v>2.6887104510510444</v>
      </c>
      <c r="H97" s="6">
        <f t="shared" si="19"/>
        <v>11.384606106322684</v>
      </c>
      <c r="I97" s="4">
        <f t="shared" si="18"/>
        <v>2.2523912881586734E-2</v>
      </c>
    </row>
    <row r="98" spans="1:9" ht="18" x14ac:dyDescent="0.35">
      <c r="A98" s="11">
        <f>MAX($A$10:A97)+1</f>
        <v>71</v>
      </c>
      <c r="B98" s="2" t="s">
        <v>16</v>
      </c>
      <c r="C98" s="1"/>
      <c r="D98" s="4">
        <f t="shared" si="14"/>
        <v>7.6443188680929378E-2</v>
      </c>
      <c r="E98" s="6">
        <f t="shared" si="15"/>
        <v>29.956007334317523</v>
      </c>
      <c r="F98" s="4">
        <f t="shared" si="16"/>
        <v>8.1553099373679369E-2</v>
      </c>
      <c r="G98" s="6">
        <f t="shared" si="17"/>
        <v>9.2621891044327729</v>
      </c>
      <c r="H98" s="6">
        <f t="shared" si="19"/>
        <v>39.218196438750297</v>
      </c>
      <c r="I98" s="4">
        <f t="shared" si="18"/>
        <v>7.7591374853872297E-2</v>
      </c>
    </row>
    <row r="99" spans="1:9" x14ac:dyDescent="0.25">
      <c r="A99" s="11">
        <f>MAX($A$10:A98)+1</f>
        <v>72</v>
      </c>
      <c r="B99" s="2" t="s">
        <v>17</v>
      </c>
      <c r="C99" s="1"/>
      <c r="D99" s="4">
        <f t="shared" si="14"/>
        <v>6.855361959600836E-4</v>
      </c>
      <c r="E99" s="6">
        <f t="shared" si="15"/>
        <v>0.26864299708684952</v>
      </c>
      <c r="F99" s="4">
        <f t="shared" si="16"/>
        <v>7.3136145257810708E-4</v>
      </c>
      <c r="G99" s="6">
        <f t="shared" si="17"/>
        <v>8.3062546114063787E-2</v>
      </c>
      <c r="H99" s="6">
        <f t="shared" si="19"/>
        <v>0.3517055432009133</v>
      </c>
      <c r="I99" s="4">
        <f t="shared" si="18"/>
        <v>6.9583303462989192E-4</v>
      </c>
    </row>
    <row r="100" spans="1:9" x14ac:dyDescent="0.25">
      <c r="A100" s="11">
        <f>MAX($A$10:A99)+1</f>
        <v>73</v>
      </c>
      <c r="B100" s="2" t="s">
        <v>18</v>
      </c>
      <c r="C100" s="1"/>
      <c r="D100" s="4">
        <f t="shared" si="14"/>
        <v>2.8501976656290216E-3</v>
      </c>
      <c r="E100" s="6">
        <f t="shared" si="15"/>
        <v>1.1169149750177536</v>
      </c>
      <c r="F100" s="4">
        <f t="shared" si="16"/>
        <v>3.0407215799157393E-3</v>
      </c>
      <c r="G100" s="6">
        <f t="shared" si="17"/>
        <v>0.34534234141196596</v>
      </c>
      <c r="H100" s="6">
        <f t="shared" si="19"/>
        <v>1.4622573164297195</v>
      </c>
      <c r="I100" s="4">
        <f t="shared" si="18"/>
        <v>2.8930079879912782E-3</v>
      </c>
    </row>
    <row r="101" spans="1:9" x14ac:dyDescent="0.25">
      <c r="A101" s="11">
        <f>MAX($A$10:A100)+1</f>
        <v>74</v>
      </c>
      <c r="B101" s="2" t="s">
        <v>19</v>
      </c>
      <c r="C101" s="1"/>
      <c r="D101" s="4">
        <f t="shared" si="14"/>
        <v>3.0598724497554876E-3</v>
      </c>
      <c r="E101" s="6">
        <f t="shared" si="15"/>
        <v>1.1990808223547944</v>
      </c>
      <c r="F101" s="4">
        <f t="shared" si="16"/>
        <v>3.2644122553190588E-3</v>
      </c>
      <c r="G101" s="6">
        <f t="shared" si="17"/>
        <v>0.37074744989215341</v>
      </c>
      <c r="H101" s="6">
        <f t="shared" si="19"/>
        <v>1.5698282722469479</v>
      </c>
      <c r="I101" s="4">
        <f t="shared" si="18"/>
        <v>3.1058321133749971E-3</v>
      </c>
    </row>
    <row r="102" spans="1:9" x14ac:dyDescent="0.25">
      <c r="A102" s="11">
        <f>MAX($A$10:A101)+1</f>
        <v>75</v>
      </c>
      <c r="B102" s="2" t="s">
        <v>20</v>
      </c>
      <c r="C102" s="1"/>
      <c r="D102" s="4">
        <f t="shared" si="14"/>
        <v>3.5272337844018176E-2</v>
      </c>
      <c r="E102" s="6">
        <f t="shared" si="15"/>
        <v>13.822270229519264</v>
      </c>
      <c r="F102" s="4">
        <f t="shared" si="16"/>
        <v>3.7630147603364382E-2</v>
      </c>
      <c r="G102" s="6">
        <f t="shared" si="17"/>
        <v>4.2737498121692035</v>
      </c>
      <c r="H102" s="6">
        <f t="shared" si="19"/>
        <v>18.096020041688469</v>
      </c>
      <c r="I102" s="4">
        <f t="shared" si="18"/>
        <v>3.5802132732205207E-2</v>
      </c>
    </row>
    <row r="103" spans="1:9" x14ac:dyDescent="0.25">
      <c r="A103" s="11">
        <f>MAX($A$10:A102)+1</f>
        <v>76</v>
      </c>
      <c r="B103" s="2" t="s">
        <v>21</v>
      </c>
      <c r="C103" s="1"/>
      <c r="D103" s="4">
        <f t="shared" si="14"/>
        <v>6.5672043721464277E-2</v>
      </c>
      <c r="E103" s="6">
        <f t="shared" si="15"/>
        <v>25.735088466692769</v>
      </c>
      <c r="F103" s="4">
        <f t="shared" si="16"/>
        <v>7.0061947965617988E-2</v>
      </c>
      <c r="G103" s="6">
        <f t="shared" si="17"/>
        <v>7.957110349774382</v>
      </c>
      <c r="H103" s="6">
        <f t="shared" si="19"/>
        <v>33.692198816467155</v>
      </c>
      <c r="I103" s="4">
        <f t="shared" si="18"/>
        <v>6.6658445961494062E-2</v>
      </c>
    </row>
    <row r="104" spans="1:9" x14ac:dyDescent="0.25">
      <c r="A104" s="11">
        <f>MAX($A$10:A103)+1</f>
        <v>77</v>
      </c>
      <c r="B104" s="2" t="s">
        <v>22</v>
      </c>
      <c r="C104" s="1"/>
      <c r="D104" s="4">
        <f t="shared" si="14"/>
        <v>5.1485116647559614E-2</v>
      </c>
      <c r="E104" s="6">
        <f t="shared" si="15"/>
        <v>20.175617455466647</v>
      </c>
      <c r="F104" s="4">
        <f t="shared" si="16"/>
        <v>5.4926683549915666E-2</v>
      </c>
      <c r="G104" s="6">
        <f t="shared" si="17"/>
        <v>6.2381605828073283</v>
      </c>
      <c r="H104" s="6">
        <f t="shared" si="19"/>
        <v>26.413778038273975</v>
      </c>
      <c r="I104" s="4">
        <f t="shared" si="18"/>
        <v>5.2258429483760395E-2</v>
      </c>
    </row>
    <row r="105" spans="1:9" x14ac:dyDescent="0.25">
      <c r="A105" s="11">
        <f>MAX($A$10:A104)+1</f>
        <v>78</v>
      </c>
      <c r="B105" s="2" t="s">
        <v>23</v>
      </c>
      <c r="C105" s="1"/>
      <c r="D105" s="4">
        <f t="shared" si="14"/>
        <v>8.232846690451763E-2</v>
      </c>
      <c r="E105" s="6">
        <f t="shared" si="15"/>
        <v>32.262287863328098</v>
      </c>
      <c r="F105" s="4">
        <f t="shared" si="16"/>
        <v>8.7831784081788392E-2</v>
      </c>
      <c r="G105" s="6">
        <f t="shared" si="17"/>
        <v>9.9752750023353229</v>
      </c>
      <c r="H105" s="6">
        <f t="shared" si="19"/>
        <v>42.237562865663421</v>
      </c>
      <c r="I105" s="4">
        <f t="shared" si="18"/>
        <v>8.356505068615333E-2</v>
      </c>
    </row>
    <row r="106" spans="1:9" x14ac:dyDescent="0.25">
      <c r="A106" s="11">
        <f>MAX($A$10:A105)+1</f>
        <v>79</v>
      </c>
      <c r="B106" s="2" t="s">
        <v>24</v>
      </c>
      <c r="C106" s="1"/>
      <c r="D106" s="4">
        <f t="shared" si="14"/>
        <v>5.5921560442678798E-2</v>
      </c>
      <c r="E106" s="6">
        <f t="shared" si="15"/>
        <v>21.914139162346103</v>
      </c>
      <c r="F106" s="4">
        <f t="shared" si="16"/>
        <v>5.9659685246106806E-2</v>
      </c>
      <c r="G106" s="6">
        <f t="shared" si="17"/>
        <v>6.7756994020354764</v>
      </c>
      <c r="H106" s="6">
        <f t="shared" si="19"/>
        <v>28.689838564381581</v>
      </c>
      <c r="I106" s="4">
        <f t="shared" si="18"/>
        <v>5.6761509214801303E-2</v>
      </c>
    </row>
    <row r="107" spans="1:9" x14ac:dyDescent="0.25">
      <c r="A107" s="11">
        <f>MAX($A$10:A106)+1</f>
        <v>80</v>
      </c>
      <c r="B107" s="2" t="s">
        <v>25</v>
      </c>
      <c r="C107" s="1"/>
      <c r="D107" s="4">
        <f t="shared" si="14"/>
        <v>3.42150475412486E-2</v>
      </c>
      <c r="E107" s="6">
        <f t="shared" si="15"/>
        <v>13.40794690508984</v>
      </c>
      <c r="F107" s="4">
        <f t="shared" si="16"/>
        <v>3.6502181820977989E-2</v>
      </c>
      <c r="G107" s="6">
        <f t="shared" si="17"/>
        <v>4.1456439221413861</v>
      </c>
      <c r="H107" s="6">
        <f t="shared" si="19"/>
        <v>17.553590827231226</v>
      </c>
      <c r="I107" s="4">
        <f t="shared" si="18"/>
        <v>3.4728961797984022E-2</v>
      </c>
    </row>
    <row r="108" spans="1:9" x14ac:dyDescent="0.25">
      <c r="A108" s="11">
        <f>MAX($A$10:A107)+1</f>
        <v>81</v>
      </c>
      <c r="B108" s="2" t="s">
        <v>26</v>
      </c>
      <c r="C108" s="1"/>
      <c r="D108" s="4">
        <f t="shared" si="14"/>
        <v>9.8282453153343777E-3</v>
      </c>
      <c r="E108" s="6">
        <f t="shared" si="15"/>
        <v>3.8514221323040845</v>
      </c>
      <c r="F108" s="4">
        <f t="shared" si="16"/>
        <v>1.0485222826272853E-2</v>
      </c>
      <c r="G108" s="6">
        <f t="shared" si="17"/>
        <v>1.1908329341851807</v>
      </c>
      <c r="H108" s="6">
        <f t="shared" si="19"/>
        <v>5.0422550664892647</v>
      </c>
      <c r="I108" s="4">
        <f t="shared" si="18"/>
        <v>9.9758667786731137E-3</v>
      </c>
    </row>
    <row r="109" spans="1:9" x14ac:dyDescent="0.25">
      <c r="A109" s="11">
        <f>MAX($A$10:A108)+1</f>
        <v>82</v>
      </c>
      <c r="B109" s="2" t="s">
        <v>27</v>
      </c>
      <c r="C109" s="1"/>
      <c r="D109" s="4">
        <f t="shared" si="14"/>
        <v>1.4477470647937956E-2</v>
      </c>
      <c r="E109" s="6">
        <f t="shared" si="15"/>
        <v>5.6733271386962691</v>
      </c>
      <c r="F109" s="4">
        <f t="shared" si="16"/>
        <v>1.5445229624825429E-2</v>
      </c>
      <c r="G109" s="6">
        <f t="shared" si="17"/>
        <v>1.7541532896380734</v>
      </c>
      <c r="H109" s="6">
        <f t="shared" si="19"/>
        <v>7.4274804283343423</v>
      </c>
      <c r="I109" s="4">
        <f t="shared" si="18"/>
        <v>1.4694924052276336E-2</v>
      </c>
    </row>
    <row r="110" spans="1:9" x14ac:dyDescent="0.25">
      <c r="A110" s="11">
        <f>MAX($A$10:A109)+1</f>
        <v>83</v>
      </c>
      <c r="B110" s="2" t="s">
        <v>28</v>
      </c>
      <c r="C110" s="1"/>
      <c r="D110" s="4">
        <f t="shared" si="14"/>
        <v>3.7094635093643602E-3</v>
      </c>
      <c r="E110" s="6">
        <f t="shared" si="15"/>
        <v>1.4536378977689581</v>
      </c>
      <c r="F110" s="4">
        <f t="shared" si="16"/>
        <v>3.9574257879917514E-3</v>
      </c>
      <c r="G110" s="6">
        <f t="shared" si="17"/>
        <v>0.44945472700168659</v>
      </c>
      <c r="H110" s="6">
        <f t="shared" si="19"/>
        <v>1.9030926247706448</v>
      </c>
      <c r="I110" s="4">
        <f t="shared" si="18"/>
        <v>3.765180111248486E-3</v>
      </c>
    </row>
    <row r="111" spans="1:9" x14ac:dyDescent="0.25">
      <c r="A111" s="11">
        <f>MAX($A$10:A110)+1</f>
        <v>84</v>
      </c>
      <c r="B111" s="2" t="s">
        <v>29</v>
      </c>
      <c r="C111" s="1"/>
      <c r="D111" s="4">
        <f t="shared" si="14"/>
        <v>6.601726615459708E-3</v>
      </c>
      <c r="E111" s="6">
        <f t="shared" si="15"/>
        <v>2.5870371752454986</v>
      </c>
      <c r="F111" s="4">
        <f t="shared" si="16"/>
        <v>7.0430247089203956E-3</v>
      </c>
      <c r="G111" s="6">
        <f t="shared" si="17"/>
        <v>0.79989390007496142</v>
      </c>
      <c r="H111" s="6">
        <f t="shared" si="19"/>
        <v>3.3869310753204598</v>
      </c>
      <c r="I111" s="4">
        <f t="shared" si="18"/>
        <v>6.7008853678380085E-3</v>
      </c>
    </row>
    <row r="112" spans="1:9" x14ac:dyDescent="0.25">
      <c r="A112" s="11">
        <f>MAX($A$10:A111)+1</f>
        <v>85</v>
      </c>
      <c r="B112" s="2" t="s">
        <v>30</v>
      </c>
      <c r="C112" s="1"/>
      <c r="D112" s="4">
        <f t="shared" si="14"/>
        <v>1.1617952722235154E-2</v>
      </c>
      <c r="E112" s="6">
        <f t="shared" si="15"/>
        <v>4.5527598071514577</v>
      </c>
      <c r="F112" s="4">
        <f t="shared" si="16"/>
        <v>1.2394564764035339E-2</v>
      </c>
      <c r="G112" s="6">
        <f t="shared" si="17"/>
        <v>1.4076816649924349</v>
      </c>
      <c r="H112" s="6">
        <f t="shared" si="19"/>
        <v>5.9604414721438923</v>
      </c>
      <c r="I112" s="4">
        <f t="shared" si="18"/>
        <v>1.1792455812749257E-2</v>
      </c>
    </row>
    <row r="113" spans="1:10" x14ac:dyDescent="0.25">
      <c r="A113" s="11">
        <f>MAX($A$10:A112)+1</f>
        <v>86</v>
      </c>
      <c r="B113" s="2" t="s">
        <v>31</v>
      </c>
      <c r="C113" s="1"/>
      <c r="D113" s="4">
        <f t="shared" si="14"/>
        <v>1.8347056225369855E-2</v>
      </c>
      <c r="E113" s="6">
        <f t="shared" si="15"/>
        <v>7.1897125216000788</v>
      </c>
      <c r="F113" s="4">
        <f t="shared" si="16"/>
        <v>1.9573480978238533E-2</v>
      </c>
      <c r="G113" s="6">
        <f t="shared" si="17"/>
        <v>2.2230091025942547</v>
      </c>
      <c r="H113" s="6">
        <f t="shared" si="19"/>
        <v>9.412721624194333</v>
      </c>
      <c r="I113" s="4">
        <f t="shared" si="18"/>
        <v>1.8622631284909871E-2</v>
      </c>
    </row>
    <row r="114" spans="1:10" x14ac:dyDescent="0.25">
      <c r="A114" s="11">
        <f>MAX($A$10:A113)+1</f>
        <v>87</v>
      </c>
      <c r="B114" s="2" t="s">
        <v>32</v>
      </c>
      <c r="C114" s="1"/>
      <c r="D114" s="4">
        <f t="shared" si="14"/>
        <v>9.6504768881938187E-3</v>
      </c>
      <c r="E114" s="6">
        <f t="shared" si="15"/>
        <v>3.781759518811338</v>
      </c>
      <c r="F114" s="4">
        <f t="shared" si="16"/>
        <v>1.0295571315729396E-2</v>
      </c>
      <c r="G114" s="6">
        <f t="shared" si="17"/>
        <v>1.1692937386415989</v>
      </c>
      <c r="H114" s="6">
        <f t="shared" si="19"/>
        <v>4.9510532574529371</v>
      </c>
      <c r="I114" s="4">
        <f t="shared" si="18"/>
        <v>9.7954282477136188E-3</v>
      </c>
    </row>
    <row r="115" spans="1:10" x14ac:dyDescent="0.25">
      <c r="A115" s="11">
        <f>MAX($A$10:A114)+1</f>
        <v>88</v>
      </c>
      <c r="B115" s="2" t="s">
        <v>33</v>
      </c>
      <c r="C115" s="1"/>
      <c r="D115" s="4">
        <f t="shared" si="14"/>
        <v>0</v>
      </c>
      <c r="E115" s="6">
        <f t="shared" si="15"/>
        <v>0</v>
      </c>
      <c r="F115" s="4">
        <f t="shared" si="16"/>
        <v>0</v>
      </c>
      <c r="G115" s="6">
        <f t="shared" si="17"/>
        <v>0</v>
      </c>
      <c r="H115" s="6">
        <f t="shared" si="19"/>
        <v>0</v>
      </c>
      <c r="I115" s="4">
        <f t="shared" si="18"/>
        <v>0</v>
      </c>
    </row>
    <row r="116" spans="1:10" x14ac:dyDescent="0.25">
      <c r="A116" s="11">
        <f>MAX($A$10:A115)+1</f>
        <v>89</v>
      </c>
      <c r="B116" s="2" t="s">
        <v>34</v>
      </c>
      <c r="D116" s="5">
        <f>SUM(D89:D115)</f>
        <v>1</v>
      </c>
      <c r="E116" s="6">
        <v>391.87281236203563</v>
      </c>
      <c r="F116" s="5">
        <f>SUM(F89:F115)</f>
        <v>1</v>
      </c>
      <c r="G116" s="6">
        <v>113.57249663796435</v>
      </c>
      <c r="H116" s="6">
        <f>SUM(H89:H115)</f>
        <v>505.44530899999984</v>
      </c>
      <c r="I116" s="5">
        <f>SUM(I89:I115)</f>
        <v>1.0000000000000002</v>
      </c>
    </row>
    <row r="118" spans="1:10" x14ac:dyDescent="0.25">
      <c r="C118" s="23" t="s">
        <v>54</v>
      </c>
      <c r="D118" s="19"/>
      <c r="E118" s="55" t="s">
        <v>35</v>
      </c>
      <c r="F118" s="55"/>
      <c r="G118" s="20" t="s">
        <v>36</v>
      </c>
      <c r="H118" s="55" t="s">
        <v>34</v>
      </c>
      <c r="I118" s="55"/>
    </row>
    <row r="119" spans="1:10" x14ac:dyDescent="0.25">
      <c r="C119" s="19"/>
      <c r="D119" s="21" t="s">
        <v>71</v>
      </c>
      <c r="E119" s="21" t="s">
        <v>39</v>
      </c>
      <c r="F119" s="21" t="s">
        <v>40</v>
      </c>
      <c r="G119" s="21" t="s">
        <v>40</v>
      </c>
      <c r="H119" s="21" t="s">
        <v>39</v>
      </c>
      <c r="I119" s="21" t="s">
        <v>40</v>
      </c>
    </row>
    <row r="120" spans="1:10" x14ac:dyDescent="0.25">
      <c r="A120" s="11">
        <f>MAX($A$10:A119)+1</f>
        <v>90</v>
      </c>
      <c r="C120" s="19" t="s">
        <v>37</v>
      </c>
      <c r="D120" s="15">
        <f>+I80</f>
        <v>32187943</v>
      </c>
      <c r="E120" s="14"/>
      <c r="F120" s="14"/>
      <c r="G120" s="14"/>
      <c r="H120" s="14"/>
      <c r="I120" s="14"/>
    </row>
    <row r="121" spans="1:10" x14ac:dyDescent="0.25">
      <c r="A121" s="11">
        <f>MAX($A$10:A120)+1</f>
        <v>91</v>
      </c>
      <c r="C121" s="22" t="s">
        <v>50</v>
      </c>
      <c r="D121" s="15">
        <f>+D80*30</f>
        <v>5023260</v>
      </c>
      <c r="E121" s="16">
        <f>D121/D120</f>
        <v>0.15606029872738372</v>
      </c>
      <c r="F121" s="14"/>
      <c r="G121" s="14"/>
      <c r="H121" s="16">
        <f>H124/(H124+I124)</f>
        <v>0.1209938782127648</v>
      </c>
      <c r="I121" s="14"/>
    </row>
    <row r="122" spans="1:10" x14ac:dyDescent="0.25">
      <c r="A122" s="11">
        <f>MAX($A$10:A121)+1</f>
        <v>92</v>
      </c>
      <c r="C122" s="19" t="s">
        <v>51</v>
      </c>
      <c r="D122" s="15">
        <f>D120-D121</f>
        <v>27164683</v>
      </c>
      <c r="E122" s="14"/>
      <c r="F122" s="16">
        <f>D122/D120</f>
        <v>0.8439397012726163</v>
      </c>
      <c r="G122" s="14"/>
      <c r="H122" s="16"/>
      <c r="I122" s="16">
        <f>F124/(H124+I124)</f>
        <v>0.65430822744400297</v>
      </c>
    </row>
    <row r="123" spans="1:10" x14ac:dyDescent="0.25">
      <c r="A123" s="11">
        <f>MAX($A$10:A122)+1</f>
        <v>93</v>
      </c>
      <c r="C123" s="19" t="s">
        <v>52</v>
      </c>
      <c r="D123" s="15">
        <f>+G80</f>
        <v>30171128</v>
      </c>
      <c r="E123" s="14"/>
      <c r="F123" s="17"/>
      <c r="G123" s="17">
        <v>1</v>
      </c>
      <c r="H123" s="14"/>
      <c r="I123" s="16">
        <f>G124/(H124+I124)</f>
        <v>0.22469789434323223</v>
      </c>
    </row>
    <row r="124" spans="1:10" x14ac:dyDescent="0.25">
      <c r="A124" s="11">
        <f>MAX($A$10:A123)+1</f>
        <v>94</v>
      </c>
      <c r="C124" s="19" t="s">
        <v>53</v>
      </c>
      <c r="D124" s="14"/>
      <c r="E124" s="18">
        <f>+E116*E121</f>
        <v>61.155788160359272</v>
      </c>
      <c r="F124" s="18">
        <f>+E116-E124</f>
        <v>330.71702420167634</v>
      </c>
      <c r="G124" s="18">
        <f>G116</f>
        <v>113.57249663796435</v>
      </c>
      <c r="H124" s="18">
        <f>+E124</f>
        <v>61.155788160359272</v>
      </c>
      <c r="I124" s="18">
        <f>+F124+G124</f>
        <v>444.28952083964066</v>
      </c>
    </row>
    <row r="125" spans="1:10" x14ac:dyDescent="0.25">
      <c r="A125" s="11"/>
      <c r="C125" s="7"/>
      <c r="E125" s="6"/>
      <c r="F125" s="6"/>
      <c r="G125" s="6"/>
      <c r="H125" s="6"/>
      <c r="I125" s="6"/>
    </row>
    <row r="127" spans="1:10" ht="18.75" x14ac:dyDescent="0.3">
      <c r="A127" s="43" t="s">
        <v>47</v>
      </c>
      <c r="B127" s="40"/>
      <c r="C127" s="44"/>
      <c r="D127" s="40"/>
      <c r="E127" s="40"/>
      <c r="F127" s="40"/>
      <c r="G127" s="40"/>
      <c r="H127" s="40"/>
      <c r="I127" s="40"/>
      <c r="J127" s="40"/>
    </row>
    <row r="129" spans="1:10" x14ac:dyDescent="0.25">
      <c r="A129" s="11" t="s">
        <v>63</v>
      </c>
      <c r="B129" s="12" t="s">
        <v>42</v>
      </c>
    </row>
    <row r="130" spans="1:10" s="25" customFormat="1" ht="45" x14ac:dyDescent="0.25">
      <c r="A130" s="34" t="s">
        <v>62</v>
      </c>
      <c r="B130" s="25" t="s">
        <v>2</v>
      </c>
      <c r="C130" s="25" t="s">
        <v>3</v>
      </c>
      <c r="D130" s="53" t="s">
        <v>0</v>
      </c>
      <c r="E130" s="54"/>
      <c r="F130" s="33" t="s">
        <v>1</v>
      </c>
      <c r="G130" s="50" t="s">
        <v>72</v>
      </c>
      <c r="H130" s="51"/>
      <c r="I130" s="50" t="s">
        <v>70</v>
      </c>
      <c r="J130" s="51"/>
    </row>
    <row r="131" spans="1:10" s="29" customFormat="1" ht="11.25" x14ac:dyDescent="0.2">
      <c r="B131" s="30"/>
      <c r="C131" s="30"/>
      <c r="D131" s="30" t="s">
        <v>4</v>
      </c>
      <c r="E131" s="30" t="s">
        <v>5</v>
      </c>
      <c r="F131" s="49" t="s">
        <v>71</v>
      </c>
      <c r="G131" s="30" t="s">
        <v>66</v>
      </c>
      <c r="H131" s="30" t="s">
        <v>5</v>
      </c>
      <c r="I131" s="30" t="s">
        <v>66</v>
      </c>
      <c r="J131" s="30" t="s">
        <v>5</v>
      </c>
    </row>
    <row r="132" spans="1:10" ht="18" x14ac:dyDescent="0.35">
      <c r="A132" s="11">
        <f>MAX($A$10:A129)+1</f>
        <v>95</v>
      </c>
      <c r="B132" s="2" t="s">
        <v>6</v>
      </c>
      <c r="C132" s="1" t="s">
        <v>7</v>
      </c>
      <c r="D132" s="3">
        <v>155</v>
      </c>
      <c r="E132" s="4">
        <f t="shared" ref="E132:E158" si="20">D132/$D$159</f>
        <v>5.0292018170019465E-2</v>
      </c>
      <c r="F132" s="3">
        <f>+G132/D132</f>
        <v>0.50967741935483868</v>
      </c>
      <c r="G132" s="3">
        <v>79</v>
      </c>
      <c r="H132" s="4">
        <f t="shared" ref="H132:H158" si="21">G132/$G$159</f>
        <v>1.2126384556819019E-4</v>
      </c>
      <c r="I132" s="3">
        <f>D132*30</f>
        <v>4650</v>
      </c>
      <c r="J132" s="4">
        <f t="shared" ref="J132:J158" si="22">I132/$I$159</f>
        <v>6.8082090896179935E-3</v>
      </c>
    </row>
    <row r="133" spans="1:10" ht="18" x14ac:dyDescent="0.35">
      <c r="A133" s="11">
        <f>MAX($A$10:A132)+1</f>
        <v>96</v>
      </c>
      <c r="B133" s="2" t="s">
        <v>6</v>
      </c>
      <c r="C133" s="1" t="s">
        <v>8</v>
      </c>
      <c r="D133" s="3">
        <v>278</v>
      </c>
      <c r="E133" s="4">
        <f t="shared" si="20"/>
        <v>9.0201168072680082E-2</v>
      </c>
      <c r="F133" s="3">
        <f t="shared" ref="F133:F152" si="23">+G133/D133</f>
        <v>4.9064748201438846</v>
      </c>
      <c r="G133" s="3">
        <v>1364</v>
      </c>
      <c r="H133" s="4">
        <f t="shared" si="21"/>
        <v>2.0937200677849546E-3</v>
      </c>
      <c r="I133" s="3">
        <f t="shared" ref="I133:I134" si="24">D133*30</f>
        <v>8340</v>
      </c>
      <c r="J133" s="4">
        <f t="shared" si="22"/>
        <v>1.221085243170195E-2</v>
      </c>
    </row>
    <row r="134" spans="1:10" ht="18" x14ac:dyDescent="0.35">
      <c r="A134" s="11">
        <f>MAX($A$10:A133)+1</f>
        <v>97</v>
      </c>
      <c r="B134" s="2" t="s">
        <v>6</v>
      </c>
      <c r="C134" s="1" t="s">
        <v>9</v>
      </c>
      <c r="D134" s="3">
        <v>1617</v>
      </c>
      <c r="E134" s="4">
        <f t="shared" si="20"/>
        <v>0.5246593121349773</v>
      </c>
      <c r="F134" s="3">
        <f t="shared" si="23"/>
        <v>17.64378478664193</v>
      </c>
      <c r="G134" s="3">
        <v>28530</v>
      </c>
      <c r="H134" s="4">
        <f t="shared" si="21"/>
        <v>4.3793133089372986E-2</v>
      </c>
      <c r="I134" s="3">
        <f t="shared" si="24"/>
        <v>48510</v>
      </c>
      <c r="J134" s="4">
        <f t="shared" si="22"/>
        <v>7.1024994180079321E-2</v>
      </c>
    </row>
    <row r="135" spans="1:10" ht="18" x14ac:dyDescent="0.35">
      <c r="A135" s="11">
        <f>MAX($A$10:A134)+1</f>
        <v>98</v>
      </c>
      <c r="B135" s="2" t="s">
        <v>6</v>
      </c>
      <c r="C135" s="1" t="s">
        <v>10</v>
      </c>
      <c r="D135" s="3">
        <v>623</v>
      </c>
      <c r="E135" s="4">
        <f t="shared" si="20"/>
        <v>0.20214146658014276</v>
      </c>
      <c r="F135" s="3">
        <f t="shared" si="23"/>
        <v>48.96468699839486</v>
      </c>
      <c r="G135" s="3">
        <v>30505</v>
      </c>
      <c r="H135" s="4">
        <f t="shared" si="21"/>
        <v>4.6824729228577743E-2</v>
      </c>
      <c r="I135" s="3">
        <f>G135</f>
        <v>30505</v>
      </c>
      <c r="J135" s="4">
        <f t="shared" si="22"/>
        <v>4.466331575888105E-2</v>
      </c>
    </row>
    <row r="136" spans="1:10" ht="18" x14ac:dyDescent="0.35">
      <c r="A136" s="11">
        <f>MAX($A$10:A135)+1</f>
        <v>99</v>
      </c>
      <c r="B136" s="2" t="s">
        <v>6</v>
      </c>
      <c r="C136" s="1" t="s">
        <v>11</v>
      </c>
      <c r="D136" s="3">
        <v>260</v>
      </c>
      <c r="E136" s="4">
        <f t="shared" si="20"/>
        <v>8.4360804672290721E-2</v>
      </c>
      <c r="F136" s="3">
        <f t="shared" si="23"/>
        <v>160.19615384615383</v>
      </c>
      <c r="G136" s="3">
        <v>41651</v>
      </c>
      <c r="H136" s="4">
        <f t="shared" si="21"/>
        <v>6.3933676351401139E-2</v>
      </c>
      <c r="I136" s="3">
        <f t="shared" ref="I136:I158" si="25">G136</f>
        <v>41651</v>
      </c>
      <c r="J136" s="4">
        <f t="shared" si="22"/>
        <v>6.0982519740146034E-2</v>
      </c>
    </row>
    <row r="137" spans="1:10" ht="18" x14ac:dyDescent="0.35">
      <c r="A137" s="11">
        <f>MAX($A$10:A136)+1</f>
        <v>100</v>
      </c>
      <c r="B137" s="2" t="s">
        <v>6</v>
      </c>
      <c r="C137" s="1" t="s">
        <v>12</v>
      </c>
      <c r="D137" s="3">
        <v>101</v>
      </c>
      <c r="E137" s="4">
        <f t="shared" si="20"/>
        <v>3.2770927968851393E-2</v>
      </c>
      <c r="F137" s="3">
        <f t="shared" si="23"/>
        <v>489.12871287128712</v>
      </c>
      <c r="G137" s="3">
        <v>49402</v>
      </c>
      <c r="H137" s="4">
        <f t="shared" si="21"/>
        <v>7.5831348085566228E-2</v>
      </c>
      <c r="I137" s="3">
        <f t="shared" si="25"/>
        <v>49402</v>
      </c>
      <c r="J137" s="4">
        <f t="shared" si="22"/>
        <v>7.2330999020496375E-2</v>
      </c>
    </row>
    <row r="138" spans="1:10" ht="18" x14ac:dyDescent="0.35">
      <c r="A138" s="11">
        <f>MAX($A$10:A137)+1</f>
        <v>101</v>
      </c>
      <c r="B138" s="2" t="s">
        <v>6</v>
      </c>
      <c r="C138" s="1" t="s">
        <v>13</v>
      </c>
      <c r="D138" s="3">
        <v>22</v>
      </c>
      <c r="E138" s="4">
        <f t="shared" si="20"/>
        <v>7.138221933809215E-3</v>
      </c>
      <c r="F138" s="3">
        <f t="shared" si="23"/>
        <v>1796.1818181818182</v>
      </c>
      <c r="G138" s="3">
        <v>39516</v>
      </c>
      <c r="H138" s="4">
        <f t="shared" si="21"/>
        <v>6.065648255028612E-2</v>
      </c>
      <c r="I138" s="3">
        <f t="shared" si="25"/>
        <v>39516</v>
      </c>
      <c r="J138" s="4">
        <f t="shared" si="22"/>
        <v>5.7856600082869816E-2</v>
      </c>
    </row>
    <row r="139" spans="1:10" ht="18" x14ac:dyDescent="0.35">
      <c r="A139" s="11">
        <f>MAX($A$10:A138)+1</f>
        <v>102</v>
      </c>
      <c r="B139" s="2" t="s">
        <v>6</v>
      </c>
      <c r="C139" s="1" t="s">
        <v>14</v>
      </c>
      <c r="D139" s="3">
        <v>4</v>
      </c>
      <c r="E139" s="4">
        <f t="shared" si="20"/>
        <v>1.2978585334198572E-3</v>
      </c>
      <c r="F139" s="3">
        <f t="shared" si="23"/>
        <v>5937</v>
      </c>
      <c r="G139" s="3">
        <v>23748</v>
      </c>
      <c r="H139" s="4">
        <f t="shared" si="21"/>
        <v>3.6452832969030131E-2</v>
      </c>
      <c r="I139" s="3">
        <f t="shared" si="25"/>
        <v>23748</v>
      </c>
      <c r="J139" s="4">
        <f t="shared" si="22"/>
        <v>3.477018267962325E-2</v>
      </c>
    </row>
    <row r="140" spans="1:10" ht="18" x14ac:dyDescent="0.35">
      <c r="A140" s="11">
        <f>MAX($A$10:A139)+1</f>
        <v>103</v>
      </c>
      <c r="B140" s="2" t="s">
        <v>6</v>
      </c>
      <c r="C140" s="1" t="s">
        <v>15</v>
      </c>
      <c r="D140" s="3">
        <v>2</v>
      </c>
      <c r="E140" s="4">
        <f t="shared" si="20"/>
        <v>6.4892926670992858E-4</v>
      </c>
      <c r="F140" s="3">
        <f t="shared" si="23"/>
        <v>30179.5</v>
      </c>
      <c r="G140" s="3">
        <v>60359</v>
      </c>
      <c r="H140" s="4">
        <f t="shared" si="21"/>
        <v>9.2650182970258121E-2</v>
      </c>
      <c r="I140" s="3">
        <f t="shared" si="25"/>
        <v>60359</v>
      </c>
      <c r="J140" s="4">
        <f t="shared" si="22"/>
        <v>8.8373482245215587E-2</v>
      </c>
    </row>
    <row r="141" spans="1:10" ht="18" x14ac:dyDescent="0.35">
      <c r="A141" s="11">
        <f>MAX($A$10:A140)+1</f>
        <v>104</v>
      </c>
      <c r="B141" s="2" t="s">
        <v>16</v>
      </c>
      <c r="C141" s="1"/>
      <c r="D141" s="3">
        <v>16</v>
      </c>
      <c r="E141" s="4">
        <f t="shared" si="20"/>
        <v>5.1914341336794286E-3</v>
      </c>
      <c r="F141" s="3">
        <f t="shared" si="23"/>
        <v>5169.875</v>
      </c>
      <c r="G141" s="3">
        <v>82718</v>
      </c>
      <c r="H141" s="4">
        <f t="shared" si="21"/>
        <v>0.12697092123682982</v>
      </c>
      <c r="I141" s="3">
        <f t="shared" si="25"/>
        <v>82718</v>
      </c>
      <c r="J141" s="4">
        <f t="shared" si="22"/>
        <v>0.12110998698387553</v>
      </c>
    </row>
    <row r="142" spans="1:10" x14ac:dyDescent="0.25">
      <c r="A142" s="11">
        <f>MAX($A$10:A141)+1</f>
        <v>105</v>
      </c>
      <c r="B142" s="2" t="s">
        <v>17</v>
      </c>
      <c r="C142" s="1"/>
      <c r="D142" s="3">
        <v>0</v>
      </c>
      <c r="E142" s="4">
        <f t="shared" si="20"/>
        <v>0</v>
      </c>
      <c r="F142" s="3">
        <v>0</v>
      </c>
      <c r="G142" s="3">
        <v>0</v>
      </c>
      <c r="H142" s="4">
        <f t="shared" si="21"/>
        <v>0</v>
      </c>
      <c r="I142" s="3">
        <f t="shared" si="25"/>
        <v>0</v>
      </c>
      <c r="J142" s="4">
        <f t="shared" si="22"/>
        <v>0</v>
      </c>
    </row>
    <row r="143" spans="1:10" x14ac:dyDescent="0.25">
      <c r="A143" s="11">
        <f>MAX($A$10:A142)+1</f>
        <v>106</v>
      </c>
      <c r="B143" s="2" t="s">
        <v>18</v>
      </c>
      <c r="C143" s="1"/>
      <c r="D143" s="3">
        <v>0</v>
      </c>
      <c r="E143" s="4">
        <f t="shared" si="20"/>
        <v>0</v>
      </c>
      <c r="F143" s="3">
        <v>0</v>
      </c>
      <c r="G143" s="3">
        <v>0</v>
      </c>
      <c r="H143" s="4">
        <f t="shared" si="21"/>
        <v>0</v>
      </c>
      <c r="I143" s="3">
        <f t="shared" si="25"/>
        <v>0</v>
      </c>
      <c r="J143" s="4">
        <f t="shared" si="22"/>
        <v>0</v>
      </c>
    </row>
    <row r="144" spans="1:10" x14ac:dyDescent="0.25">
      <c r="A144" s="11">
        <f>MAX($A$10:A143)+1</f>
        <v>107</v>
      </c>
      <c r="B144" s="2" t="s">
        <v>19</v>
      </c>
      <c r="C144" s="1"/>
      <c r="D144" s="3">
        <v>0</v>
      </c>
      <c r="E144" s="4">
        <f t="shared" si="20"/>
        <v>0</v>
      </c>
      <c r="F144" s="3">
        <v>0</v>
      </c>
      <c r="G144" s="3">
        <v>0</v>
      </c>
      <c r="H144" s="4">
        <f t="shared" si="21"/>
        <v>0</v>
      </c>
      <c r="I144" s="3">
        <f t="shared" si="25"/>
        <v>0</v>
      </c>
      <c r="J144" s="4">
        <f t="shared" si="22"/>
        <v>0</v>
      </c>
    </row>
    <row r="145" spans="1:10" x14ac:dyDescent="0.25">
      <c r="A145" s="11">
        <f>MAX($A$10:A144)+1</f>
        <v>108</v>
      </c>
      <c r="B145" s="2" t="s">
        <v>20</v>
      </c>
      <c r="C145" s="1"/>
      <c r="D145" s="3">
        <v>0</v>
      </c>
      <c r="E145" s="4">
        <f t="shared" si="20"/>
        <v>0</v>
      </c>
      <c r="F145" s="3">
        <v>0</v>
      </c>
      <c r="G145" s="3">
        <v>0</v>
      </c>
      <c r="H145" s="4">
        <f t="shared" si="21"/>
        <v>0</v>
      </c>
      <c r="I145" s="3">
        <f t="shared" si="25"/>
        <v>0</v>
      </c>
      <c r="J145" s="4">
        <f t="shared" si="22"/>
        <v>0</v>
      </c>
    </row>
    <row r="146" spans="1:10" x14ac:dyDescent="0.25">
      <c r="A146" s="11">
        <f>MAX($A$10:A145)+1</f>
        <v>109</v>
      </c>
      <c r="B146" s="2" t="s">
        <v>21</v>
      </c>
      <c r="C146" s="1"/>
      <c r="D146" s="3">
        <v>3</v>
      </c>
      <c r="E146" s="4">
        <f t="shared" si="20"/>
        <v>9.7339390006489297E-4</v>
      </c>
      <c r="F146" s="3">
        <f t="shared" si="23"/>
        <v>66800</v>
      </c>
      <c r="G146" s="3">
        <v>200400</v>
      </c>
      <c r="H146" s="4">
        <f t="shared" si="21"/>
        <v>0.30761107154259892</v>
      </c>
      <c r="I146" s="3">
        <f t="shared" si="25"/>
        <v>200400</v>
      </c>
      <c r="J146" s="4">
        <f t="shared" si="22"/>
        <v>0.29341184979773033</v>
      </c>
    </row>
    <row r="147" spans="1:10" x14ac:dyDescent="0.25">
      <c r="A147" s="11">
        <f>MAX($A$10:A146)+1</f>
        <v>110</v>
      </c>
      <c r="B147" s="2" t="s">
        <v>22</v>
      </c>
      <c r="C147" s="1"/>
      <c r="D147" s="3">
        <v>0</v>
      </c>
      <c r="E147" s="4">
        <f t="shared" si="20"/>
        <v>0</v>
      </c>
      <c r="F147" s="3">
        <v>0</v>
      </c>
      <c r="G147" s="3">
        <v>0</v>
      </c>
      <c r="H147" s="4">
        <f t="shared" si="21"/>
        <v>0</v>
      </c>
      <c r="I147" s="3">
        <f t="shared" si="25"/>
        <v>0</v>
      </c>
      <c r="J147" s="4">
        <f t="shared" si="22"/>
        <v>0</v>
      </c>
    </row>
    <row r="148" spans="1:10" x14ac:dyDescent="0.25">
      <c r="A148" s="11">
        <f>MAX($A$10:A147)+1</f>
        <v>111</v>
      </c>
      <c r="B148" s="2" t="s">
        <v>23</v>
      </c>
      <c r="C148" s="1"/>
      <c r="D148" s="3">
        <v>0</v>
      </c>
      <c r="E148" s="4">
        <f t="shared" si="20"/>
        <v>0</v>
      </c>
      <c r="F148" s="3">
        <v>0</v>
      </c>
      <c r="G148" s="3">
        <v>0</v>
      </c>
      <c r="H148" s="4">
        <f t="shared" si="21"/>
        <v>0</v>
      </c>
      <c r="I148" s="3">
        <f t="shared" si="25"/>
        <v>0</v>
      </c>
      <c r="J148" s="4">
        <f t="shared" si="22"/>
        <v>0</v>
      </c>
    </row>
    <row r="149" spans="1:10" x14ac:dyDescent="0.25">
      <c r="A149" s="11">
        <f>MAX($A$10:A148)+1</f>
        <v>112</v>
      </c>
      <c r="B149" s="2" t="s">
        <v>24</v>
      </c>
      <c r="C149" s="1"/>
      <c r="D149" s="3">
        <v>0</v>
      </c>
      <c r="E149" s="4">
        <f t="shared" si="20"/>
        <v>0</v>
      </c>
      <c r="F149" s="3">
        <v>0</v>
      </c>
      <c r="G149" s="3">
        <v>0</v>
      </c>
      <c r="H149" s="4">
        <f t="shared" si="21"/>
        <v>0</v>
      </c>
      <c r="I149" s="3">
        <f t="shared" si="25"/>
        <v>0</v>
      </c>
      <c r="J149" s="4">
        <f t="shared" si="22"/>
        <v>0</v>
      </c>
    </row>
    <row r="150" spans="1:10" x14ac:dyDescent="0.25">
      <c r="A150" s="11">
        <f>MAX($A$10:A149)+1</f>
        <v>113</v>
      </c>
      <c r="B150" s="2" t="s">
        <v>25</v>
      </c>
      <c r="C150" s="1"/>
      <c r="D150" s="3">
        <v>0</v>
      </c>
      <c r="E150" s="4">
        <f t="shared" si="20"/>
        <v>0</v>
      </c>
      <c r="F150" s="3">
        <v>0</v>
      </c>
      <c r="G150" s="3">
        <v>0</v>
      </c>
      <c r="H150" s="4">
        <f t="shared" si="21"/>
        <v>0</v>
      </c>
      <c r="I150" s="3">
        <f t="shared" si="25"/>
        <v>0</v>
      </c>
      <c r="J150" s="4">
        <f t="shared" si="22"/>
        <v>0</v>
      </c>
    </row>
    <row r="151" spans="1:10" x14ac:dyDescent="0.25">
      <c r="A151" s="11">
        <f>MAX($A$10:A150)+1</f>
        <v>114</v>
      </c>
      <c r="B151" s="2" t="s">
        <v>26</v>
      </c>
      <c r="C151" s="1"/>
      <c r="D151" s="3">
        <v>0</v>
      </c>
      <c r="E151" s="4">
        <f t="shared" si="20"/>
        <v>0</v>
      </c>
      <c r="F151" s="3">
        <v>0</v>
      </c>
      <c r="G151" s="3">
        <v>0</v>
      </c>
      <c r="H151" s="4">
        <f t="shared" si="21"/>
        <v>0</v>
      </c>
      <c r="I151" s="3">
        <f t="shared" si="25"/>
        <v>0</v>
      </c>
      <c r="J151" s="4">
        <f t="shared" si="22"/>
        <v>0</v>
      </c>
    </row>
    <row r="152" spans="1:10" x14ac:dyDescent="0.25">
      <c r="A152" s="11">
        <f>MAX($A$10:A151)+1</f>
        <v>115</v>
      </c>
      <c r="B152" s="2" t="s">
        <v>27</v>
      </c>
      <c r="C152" s="1"/>
      <c r="D152" s="3">
        <v>1</v>
      </c>
      <c r="E152" s="4">
        <f t="shared" si="20"/>
        <v>3.2446463335496429E-4</v>
      </c>
      <c r="F152" s="3">
        <f t="shared" si="23"/>
        <v>93200</v>
      </c>
      <c r="G152" s="3">
        <v>93200</v>
      </c>
      <c r="H152" s="4">
        <f t="shared" si="21"/>
        <v>0.14306063806272565</v>
      </c>
      <c r="I152" s="3">
        <f t="shared" si="25"/>
        <v>93200</v>
      </c>
      <c r="J152" s="4">
        <f t="shared" si="22"/>
        <v>0.13645700798976279</v>
      </c>
    </row>
    <row r="153" spans="1:10" x14ac:dyDescent="0.25">
      <c r="A153" s="11">
        <f>MAX($A$10:A152)+1</f>
        <v>116</v>
      </c>
      <c r="B153" s="2" t="s">
        <v>28</v>
      </c>
      <c r="C153" s="1"/>
      <c r="D153" s="3">
        <v>0</v>
      </c>
      <c r="E153" s="4">
        <f t="shared" si="20"/>
        <v>0</v>
      </c>
      <c r="F153" s="3">
        <v>0</v>
      </c>
      <c r="G153" s="3">
        <v>0</v>
      </c>
      <c r="H153" s="4">
        <f t="shared" si="21"/>
        <v>0</v>
      </c>
      <c r="I153" s="3">
        <f t="shared" si="25"/>
        <v>0</v>
      </c>
      <c r="J153" s="4">
        <f t="shared" si="22"/>
        <v>0</v>
      </c>
    </row>
    <row r="154" spans="1:10" x14ac:dyDescent="0.25">
      <c r="A154" s="11">
        <f>MAX($A$10:A153)+1</f>
        <v>117</v>
      </c>
      <c r="B154" s="2" t="s">
        <v>29</v>
      </c>
      <c r="C154" s="1"/>
      <c r="D154" s="3">
        <v>0</v>
      </c>
      <c r="E154" s="4">
        <f t="shared" si="20"/>
        <v>0</v>
      </c>
      <c r="F154" s="3">
        <v>0</v>
      </c>
      <c r="G154" s="3">
        <v>0</v>
      </c>
      <c r="H154" s="4">
        <f t="shared" si="21"/>
        <v>0</v>
      </c>
      <c r="I154" s="3">
        <f t="shared" si="25"/>
        <v>0</v>
      </c>
      <c r="J154" s="4">
        <f t="shared" si="22"/>
        <v>0</v>
      </c>
    </row>
    <row r="155" spans="1:10" x14ac:dyDescent="0.25">
      <c r="A155" s="11">
        <f>MAX($A$10:A154)+1</f>
        <v>118</v>
      </c>
      <c r="B155" s="2" t="s">
        <v>30</v>
      </c>
      <c r="C155" s="1"/>
      <c r="D155" s="3">
        <v>0</v>
      </c>
      <c r="E155" s="4">
        <f t="shared" si="20"/>
        <v>0</v>
      </c>
      <c r="F155" s="3">
        <v>0</v>
      </c>
      <c r="G155" s="3">
        <v>0</v>
      </c>
      <c r="H155" s="4">
        <f t="shared" si="21"/>
        <v>0</v>
      </c>
      <c r="I155" s="3">
        <f t="shared" si="25"/>
        <v>0</v>
      </c>
      <c r="J155" s="4">
        <f t="shared" si="22"/>
        <v>0</v>
      </c>
    </row>
    <row r="156" spans="1:10" x14ac:dyDescent="0.25">
      <c r="A156" s="11">
        <f>MAX($A$10:A155)+1</f>
        <v>119</v>
      </c>
      <c r="B156" s="2" t="s">
        <v>31</v>
      </c>
      <c r="C156" s="1"/>
      <c r="D156" s="3">
        <v>0</v>
      </c>
      <c r="E156" s="4">
        <f t="shared" si="20"/>
        <v>0</v>
      </c>
      <c r="F156" s="3">
        <v>0</v>
      </c>
      <c r="G156" s="3">
        <v>0</v>
      </c>
      <c r="H156" s="4">
        <f t="shared" si="21"/>
        <v>0</v>
      </c>
      <c r="I156" s="3">
        <f t="shared" si="25"/>
        <v>0</v>
      </c>
      <c r="J156" s="4">
        <f t="shared" si="22"/>
        <v>0</v>
      </c>
    </row>
    <row r="157" spans="1:10" x14ac:dyDescent="0.25">
      <c r="A157" s="11">
        <f>MAX($A$10:A156)+1</f>
        <v>120</v>
      </c>
      <c r="B157" s="2" t="s">
        <v>32</v>
      </c>
      <c r="C157" s="1"/>
      <c r="D157" s="3">
        <v>0</v>
      </c>
      <c r="E157" s="4">
        <f t="shared" si="20"/>
        <v>0</v>
      </c>
      <c r="F157" s="3">
        <v>0</v>
      </c>
      <c r="G157" s="3">
        <v>0</v>
      </c>
      <c r="H157" s="4">
        <f t="shared" si="21"/>
        <v>0</v>
      </c>
      <c r="I157" s="3">
        <f t="shared" si="25"/>
        <v>0</v>
      </c>
      <c r="J157" s="4">
        <f t="shared" si="22"/>
        <v>0</v>
      </c>
    </row>
    <row r="158" spans="1:10" x14ac:dyDescent="0.25">
      <c r="A158" s="11">
        <f>MAX($A$10:A157)+1</f>
        <v>121</v>
      </c>
      <c r="B158" s="2" t="s">
        <v>33</v>
      </c>
      <c r="C158" s="1"/>
      <c r="D158" s="3">
        <v>0</v>
      </c>
      <c r="E158" s="4">
        <f t="shared" si="20"/>
        <v>0</v>
      </c>
      <c r="F158" s="3">
        <v>0</v>
      </c>
      <c r="G158" s="3">
        <v>0</v>
      </c>
      <c r="H158" s="4">
        <f t="shared" si="21"/>
        <v>0</v>
      </c>
      <c r="I158" s="3">
        <f t="shared" si="25"/>
        <v>0</v>
      </c>
      <c r="J158" s="4">
        <f t="shared" si="22"/>
        <v>0</v>
      </c>
    </row>
    <row r="159" spans="1:10" x14ac:dyDescent="0.25">
      <c r="A159" s="11">
        <f>MAX($A$10:A158)+1</f>
        <v>122</v>
      </c>
      <c r="B159" s="2" t="s">
        <v>34</v>
      </c>
      <c r="D159" s="3">
        <f t="shared" ref="D159:J159" si="26">SUM(D132:D158)</f>
        <v>3082</v>
      </c>
      <c r="E159" s="5">
        <f t="shared" si="26"/>
        <v>1</v>
      </c>
      <c r="F159" s="3">
        <f t="shared" si="26"/>
        <v>203803.90630892379</v>
      </c>
      <c r="G159" s="3">
        <f t="shared" si="26"/>
        <v>651472</v>
      </c>
      <c r="H159" s="5">
        <f t="shared" si="26"/>
        <v>1</v>
      </c>
      <c r="I159" s="3">
        <f t="shared" si="26"/>
        <v>682999</v>
      </c>
      <c r="J159" s="5">
        <f t="shared" si="26"/>
        <v>0.99999999999999989</v>
      </c>
    </row>
    <row r="162" spans="1:10" ht="18.75" x14ac:dyDescent="0.3">
      <c r="A162" s="43" t="s">
        <v>47</v>
      </c>
      <c r="B162" s="40"/>
      <c r="C162" s="44"/>
      <c r="D162" s="40"/>
      <c r="E162" s="40"/>
      <c r="F162" s="40"/>
      <c r="G162" s="40"/>
      <c r="H162" s="40"/>
      <c r="I162" s="40"/>
      <c r="J162" s="40"/>
    </row>
    <row r="164" spans="1:10" x14ac:dyDescent="0.25">
      <c r="A164" s="11" t="s">
        <v>63</v>
      </c>
      <c r="B164" s="12" t="s">
        <v>42</v>
      </c>
    </row>
    <row r="165" spans="1:10" x14ac:dyDescent="0.25">
      <c r="A165" s="11" t="s">
        <v>62</v>
      </c>
      <c r="D165" s="53" t="s">
        <v>35</v>
      </c>
      <c r="E165" s="54"/>
      <c r="F165" s="53" t="s">
        <v>36</v>
      </c>
      <c r="G165" s="54"/>
      <c r="H165" s="53" t="s">
        <v>34</v>
      </c>
      <c r="I165" s="54"/>
    </row>
    <row r="166" spans="1:10" ht="45" customHeight="1" x14ac:dyDescent="0.25">
      <c r="A166" s="35"/>
      <c r="B166" s="25" t="s">
        <v>2</v>
      </c>
      <c r="C166" s="25" t="s">
        <v>3</v>
      </c>
      <c r="D166" s="26" t="s">
        <v>37</v>
      </c>
      <c r="E166" s="27" t="s">
        <v>65</v>
      </c>
      <c r="F166" s="26" t="s">
        <v>38</v>
      </c>
      <c r="G166" s="27" t="s">
        <v>65</v>
      </c>
      <c r="H166" s="27" t="s">
        <v>65</v>
      </c>
      <c r="I166" s="27"/>
    </row>
    <row r="167" spans="1:10" s="28" customFormat="1" ht="11.25" x14ac:dyDescent="0.2">
      <c r="B167" s="30"/>
      <c r="C167" s="30"/>
      <c r="D167" s="31"/>
      <c r="E167" s="32" t="s">
        <v>64</v>
      </c>
      <c r="F167" s="31"/>
      <c r="G167" s="32" t="s">
        <v>64</v>
      </c>
      <c r="H167" s="32" t="s">
        <v>64</v>
      </c>
      <c r="I167" s="32" t="s">
        <v>5</v>
      </c>
    </row>
    <row r="168" spans="1:10" ht="18" x14ac:dyDescent="0.35">
      <c r="A168" s="11">
        <f>MAX($A$10:A166)+1</f>
        <v>123</v>
      </c>
      <c r="B168" s="2" t="s">
        <v>6</v>
      </c>
      <c r="C168" s="1" t="s">
        <v>7</v>
      </c>
      <c r="D168" s="4">
        <f t="shared" ref="D168:D194" si="27">+J132</f>
        <v>6.8082090896179935E-3</v>
      </c>
      <c r="E168" s="6">
        <f t="shared" ref="E168:E194" si="28">D168*$E$195</f>
        <v>7.452318508327363E-2</v>
      </c>
      <c r="F168" s="4">
        <f t="shared" ref="F168:F194" si="29">+H132</f>
        <v>1.2126384556819019E-4</v>
      </c>
      <c r="G168" s="6">
        <f t="shared" ref="G168:G194" si="30">F168*$G$195</f>
        <v>3.2805591073335151E-3</v>
      </c>
      <c r="H168" s="6">
        <f>+E168+G168</f>
        <v>7.7803744190607149E-2</v>
      </c>
      <c r="I168" s="4">
        <f t="shared" ref="I168:I194" si="31">H168/$H$195</f>
        <v>2.0475129675442479E-3</v>
      </c>
    </row>
    <row r="169" spans="1:10" ht="18" x14ac:dyDescent="0.35">
      <c r="A169" s="11">
        <f>MAX($A$10:A168)+1</f>
        <v>124</v>
      </c>
      <c r="B169" s="2" t="s">
        <v>6</v>
      </c>
      <c r="C169" s="1" t="s">
        <v>8</v>
      </c>
      <c r="D169" s="4">
        <f t="shared" si="27"/>
        <v>1.221085243170195E-2</v>
      </c>
      <c r="E169" s="6">
        <f t="shared" si="28"/>
        <v>0.1336609384074198</v>
      </c>
      <c r="F169" s="4">
        <f t="shared" si="29"/>
        <v>2.0937200677849546E-3</v>
      </c>
      <c r="G169" s="6">
        <f t="shared" si="30"/>
        <v>5.6641552182315369E-2</v>
      </c>
      <c r="H169" s="6">
        <f t="shared" ref="H169:H194" si="32">+E169+G169</f>
        <v>0.19030249058973517</v>
      </c>
      <c r="I169" s="4">
        <f t="shared" si="31"/>
        <v>5.0080728285244926E-3</v>
      </c>
    </row>
    <row r="170" spans="1:10" ht="18" x14ac:dyDescent="0.35">
      <c r="A170" s="11">
        <f>MAX($A$10:A169)+1</f>
        <v>125</v>
      </c>
      <c r="B170" s="2" t="s">
        <v>6</v>
      </c>
      <c r="C170" s="1" t="s">
        <v>9</v>
      </c>
      <c r="D170" s="4">
        <f t="shared" si="27"/>
        <v>7.1024994180079321E-2</v>
      </c>
      <c r="E170" s="6">
        <f t="shared" si="28"/>
        <v>0.77744509857840938</v>
      </c>
      <c r="F170" s="4">
        <f t="shared" si="29"/>
        <v>4.3793133089372986E-2</v>
      </c>
      <c r="G170" s="6">
        <f t="shared" si="30"/>
        <v>1.1847386244585465</v>
      </c>
      <c r="H170" s="6">
        <f t="shared" si="32"/>
        <v>1.9621837230369559</v>
      </c>
      <c r="I170" s="4">
        <f t="shared" si="31"/>
        <v>5.163757425066752E-2</v>
      </c>
    </row>
    <row r="171" spans="1:10" ht="18" x14ac:dyDescent="0.35">
      <c r="A171" s="11">
        <f>MAX($A$10:A170)+1</f>
        <v>126</v>
      </c>
      <c r="B171" s="2" t="s">
        <v>6</v>
      </c>
      <c r="C171" s="1" t="s">
        <v>10</v>
      </c>
      <c r="D171" s="4">
        <f t="shared" si="27"/>
        <v>4.466331575888105E-2</v>
      </c>
      <c r="E171" s="6">
        <f t="shared" si="28"/>
        <v>0.48888812063769077</v>
      </c>
      <c r="F171" s="4">
        <f t="shared" si="29"/>
        <v>4.6824729228577743E-2</v>
      </c>
      <c r="G171" s="6">
        <f t="shared" si="30"/>
        <v>1.2667526021418845</v>
      </c>
      <c r="H171" s="6">
        <f t="shared" si="32"/>
        <v>1.7556407227795752</v>
      </c>
      <c r="I171" s="4">
        <f t="shared" si="31"/>
        <v>4.6202109983723712E-2</v>
      </c>
    </row>
    <row r="172" spans="1:10" ht="18" x14ac:dyDescent="0.35">
      <c r="A172" s="11">
        <f>MAX($A$10:A171)+1</f>
        <v>127</v>
      </c>
      <c r="B172" s="2" t="s">
        <v>6</v>
      </c>
      <c r="C172" s="1" t="s">
        <v>11</v>
      </c>
      <c r="D172" s="4">
        <f t="shared" si="27"/>
        <v>6.0982519740146034E-2</v>
      </c>
      <c r="E172" s="6">
        <f t="shared" si="28"/>
        <v>0.66751939395772686</v>
      </c>
      <c r="F172" s="4">
        <f t="shared" si="29"/>
        <v>6.3933676351401139E-2</v>
      </c>
      <c r="G172" s="6">
        <f t="shared" si="30"/>
        <v>1.7296021187284587</v>
      </c>
      <c r="H172" s="6">
        <f t="shared" si="32"/>
        <v>2.3971215126861853</v>
      </c>
      <c r="I172" s="4">
        <f t="shared" si="31"/>
        <v>6.3083562790758121E-2</v>
      </c>
    </row>
    <row r="173" spans="1:10" ht="18" x14ac:dyDescent="0.35">
      <c r="A173" s="11">
        <f>MAX($A$10:A172)+1</f>
        <v>128</v>
      </c>
      <c r="B173" s="2" t="s">
        <v>6</v>
      </c>
      <c r="C173" s="1" t="s">
        <v>12</v>
      </c>
      <c r="D173" s="4">
        <f t="shared" si="27"/>
        <v>7.2330999020496375E-2</v>
      </c>
      <c r="E173" s="6">
        <f t="shared" si="28"/>
        <v>0.79174072892126546</v>
      </c>
      <c r="F173" s="4">
        <f t="shared" si="29"/>
        <v>7.5831348085566228E-2</v>
      </c>
      <c r="G173" s="6">
        <f t="shared" si="30"/>
        <v>2.0514706458289913</v>
      </c>
      <c r="H173" s="6">
        <f t="shared" si="32"/>
        <v>2.8432113747502568</v>
      </c>
      <c r="I173" s="4">
        <f t="shared" si="31"/>
        <v>7.4823033516338927E-2</v>
      </c>
    </row>
    <row r="174" spans="1:10" ht="18" x14ac:dyDescent="0.35">
      <c r="A174" s="11">
        <f>MAX($A$10:A173)+1</f>
        <v>129</v>
      </c>
      <c r="B174" s="2" t="s">
        <v>6</v>
      </c>
      <c r="C174" s="1" t="s">
        <v>13</v>
      </c>
      <c r="D174" s="4">
        <f t="shared" si="27"/>
        <v>5.7856600082869816E-2</v>
      </c>
      <c r="E174" s="6">
        <f t="shared" si="28"/>
        <v>0.63330283478508409</v>
      </c>
      <c r="F174" s="4">
        <f t="shared" si="29"/>
        <v>6.065648255028612E-2</v>
      </c>
      <c r="G174" s="6">
        <f t="shared" si="30"/>
        <v>1.6409439707011542</v>
      </c>
      <c r="H174" s="6">
        <f t="shared" si="32"/>
        <v>2.2742468054862384</v>
      </c>
      <c r="I174" s="4">
        <f t="shared" si="31"/>
        <v>5.9849945193142975E-2</v>
      </c>
    </row>
    <row r="175" spans="1:10" ht="18" x14ac:dyDescent="0.35">
      <c r="A175" s="11">
        <f>MAX($A$10:A174)+1</f>
        <v>130</v>
      </c>
      <c r="B175" s="2" t="s">
        <v>6</v>
      </c>
      <c r="C175" s="1" t="s">
        <v>14</v>
      </c>
      <c r="D175" s="4">
        <f t="shared" si="27"/>
        <v>3.477018267962325E-2</v>
      </c>
      <c r="E175" s="6">
        <f t="shared" si="28"/>
        <v>0.3805971181414155</v>
      </c>
      <c r="F175" s="4">
        <f t="shared" si="29"/>
        <v>3.6452832969030131E-2</v>
      </c>
      <c r="G175" s="6">
        <f t="shared" si="30"/>
        <v>0.98616098330324442</v>
      </c>
      <c r="H175" s="6">
        <f t="shared" si="32"/>
        <v>1.3667581014446599</v>
      </c>
      <c r="I175" s="4">
        <f t="shared" si="31"/>
        <v>3.596812679539324E-2</v>
      </c>
    </row>
    <row r="176" spans="1:10" ht="18" x14ac:dyDescent="0.35">
      <c r="A176" s="11">
        <f>MAX($A$10:A175)+1</f>
        <v>131</v>
      </c>
      <c r="B176" s="2" t="s">
        <v>6</v>
      </c>
      <c r="C176" s="1" t="s">
        <v>15</v>
      </c>
      <c r="D176" s="4">
        <f t="shared" si="27"/>
        <v>8.8373482245215587E-2</v>
      </c>
      <c r="E176" s="6">
        <f t="shared" si="28"/>
        <v>0.96734299536372326</v>
      </c>
      <c r="F176" s="4">
        <f t="shared" si="29"/>
        <v>9.2650182970258121E-2</v>
      </c>
      <c r="G176" s="6">
        <f t="shared" si="30"/>
        <v>2.506471736196755</v>
      </c>
      <c r="H176" s="6">
        <f t="shared" si="32"/>
        <v>3.4738147315604784</v>
      </c>
      <c r="I176" s="4">
        <f t="shared" si="31"/>
        <v>9.1418231650797571E-2</v>
      </c>
    </row>
    <row r="177" spans="1:9" ht="18" x14ac:dyDescent="0.35">
      <c r="A177" s="11">
        <f>MAX($A$10:A176)+1</f>
        <v>132</v>
      </c>
      <c r="B177" s="2" t="s">
        <v>16</v>
      </c>
      <c r="C177" s="1"/>
      <c r="D177" s="4">
        <f t="shared" si="27"/>
        <v>0.12110998698387553</v>
      </c>
      <c r="E177" s="6">
        <f t="shared" si="28"/>
        <v>1.3256793169286512</v>
      </c>
      <c r="F177" s="4">
        <f t="shared" si="29"/>
        <v>0.12697092123682982</v>
      </c>
      <c r="G177" s="6">
        <f t="shared" si="30"/>
        <v>3.434953015701439</v>
      </c>
      <c r="H177" s="6">
        <f t="shared" si="32"/>
        <v>4.7606323326300899</v>
      </c>
      <c r="I177" s="4">
        <f t="shared" si="31"/>
        <v>0.12528261378900699</v>
      </c>
    </row>
    <row r="178" spans="1:9" x14ac:dyDescent="0.25">
      <c r="A178" s="11">
        <f>MAX($A$10:A177)+1</f>
        <v>133</v>
      </c>
      <c r="B178" s="2" t="s">
        <v>17</v>
      </c>
      <c r="C178" s="1"/>
      <c r="D178" s="4">
        <f t="shared" si="27"/>
        <v>0</v>
      </c>
      <c r="E178" s="6">
        <f t="shared" si="28"/>
        <v>0</v>
      </c>
      <c r="F178" s="4">
        <f t="shared" si="29"/>
        <v>0</v>
      </c>
      <c r="G178" s="6">
        <f t="shared" si="30"/>
        <v>0</v>
      </c>
      <c r="H178" s="6">
        <f t="shared" si="32"/>
        <v>0</v>
      </c>
      <c r="I178" s="4">
        <f t="shared" si="31"/>
        <v>0</v>
      </c>
    </row>
    <row r="179" spans="1:9" x14ac:dyDescent="0.25">
      <c r="A179" s="11">
        <f>MAX($A$10:A178)+1</f>
        <v>134</v>
      </c>
      <c r="B179" s="2" t="s">
        <v>18</v>
      </c>
      <c r="C179" s="1"/>
      <c r="D179" s="4">
        <f t="shared" si="27"/>
        <v>0</v>
      </c>
      <c r="E179" s="6">
        <f t="shared" si="28"/>
        <v>0</v>
      </c>
      <c r="F179" s="4">
        <f t="shared" si="29"/>
        <v>0</v>
      </c>
      <c r="G179" s="6">
        <f t="shared" si="30"/>
        <v>0</v>
      </c>
      <c r="H179" s="6">
        <f t="shared" si="32"/>
        <v>0</v>
      </c>
      <c r="I179" s="4">
        <f t="shared" si="31"/>
        <v>0</v>
      </c>
    </row>
    <row r="180" spans="1:9" x14ac:dyDescent="0.25">
      <c r="A180" s="11">
        <f>MAX($A$10:A179)+1</f>
        <v>135</v>
      </c>
      <c r="B180" s="2" t="s">
        <v>19</v>
      </c>
      <c r="C180" s="1"/>
      <c r="D180" s="4">
        <f t="shared" si="27"/>
        <v>0</v>
      </c>
      <c r="E180" s="6">
        <f t="shared" si="28"/>
        <v>0</v>
      </c>
      <c r="F180" s="4">
        <f t="shared" si="29"/>
        <v>0</v>
      </c>
      <c r="G180" s="6">
        <f t="shared" si="30"/>
        <v>0</v>
      </c>
      <c r="H180" s="6">
        <f t="shared" si="32"/>
        <v>0</v>
      </c>
      <c r="I180" s="4">
        <f t="shared" si="31"/>
        <v>0</v>
      </c>
    </row>
    <row r="181" spans="1:9" x14ac:dyDescent="0.25">
      <c r="A181" s="11">
        <f>MAX($A$10:A180)+1</f>
        <v>136</v>
      </c>
      <c r="B181" s="2" t="s">
        <v>20</v>
      </c>
      <c r="C181" s="1"/>
      <c r="D181" s="4">
        <f t="shared" si="27"/>
        <v>0</v>
      </c>
      <c r="E181" s="6">
        <f t="shared" si="28"/>
        <v>0</v>
      </c>
      <c r="F181" s="4">
        <f t="shared" si="29"/>
        <v>0</v>
      </c>
      <c r="G181" s="6">
        <f t="shared" si="30"/>
        <v>0</v>
      </c>
      <c r="H181" s="6">
        <f t="shared" si="32"/>
        <v>0</v>
      </c>
      <c r="I181" s="4">
        <f t="shared" si="31"/>
        <v>0</v>
      </c>
    </row>
    <row r="182" spans="1:9" x14ac:dyDescent="0.25">
      <c r="A182" s="11">
        <f>MAX($A$10:A181)+1</f>
        <v>137</v>
      </c>
      <c r="B182" s="2" t="s">
        <v>21</v>
      </c>
      <c r="C182" s="1"/>
      <c r="D182" s="4">
        <f t="shared" si="27"/>
        <v>0.29341184979773033</v>
      </c>
      <c r="E182" s="6">
        <f t="shared" si="28"/>
        <v>3.2117088797178575</v>
      </c>
      <c r="F182" s="4">
        <f t="shared" si="29"/>
        <v>0.30761107154259892</v>
      </c>
      <c r="G182" s="6">
        <f t="shared" si="30"/>
        <v>8.3218233558181822</v>
      </c>
      <c r="H182" s="6">
        <f t="shared" si="32"/>
        <v>11.53353223553604</v>
      </c>
      <c r="I182" s="4">
        <f t="shared" si="31"/>
        <v>0.30352082742954378</v>
      </c>
    </row>
    <row r="183" spans="1:9" x14ac:dyDescent="0.25">
      <c r="A183" s="11">
        <f>MAX($A$10:A182)+1</f>
        <v>138</v>
      </c>
      <c r="B183" s="2" t="s">
        <v>22</v>
      </c>
      <c r="C183" s="1"/>
      <c r="D183" s="4">
        <f t="shared" si="27"/>
        <v>0</v>
      </c>
      <c r="E183" s="6">
        <f t="shared" si="28"/>
        <v>0</v>
      </c>
      <c r="F183" s="4">
        <f t="shared" si="29"/>
        <v>0</v>
      </c>
      <c r="G183" s="6">
        <f t="shared" si="30"/>
        <v>0</v>
      </c>
      <c r="H183" s="6">
        <f t="shared" si="32"/>
        <v>0</v>
      </c>
      <c r="I183" s="4">
        <f t="shared" si="31"/>
        <v>0</v>
      </c>
    </row>
    <row r="184" spans="1:9" x14ac:dyDescent="0.25">
      <c r="A184" s="11">
        <f>MAX($A$10:A183)+1</f>
        <v>139</v>
      </c>
      <c r="B184" s="2" t="s">
        <v>23</v>
      </c>
      <c r="C184" s="1"/>
      <c r="D184" s="4">
        <f t="shared" si="27"/>
        <v>0</v>
      </c>
      <c r="E184" s="6">
        <f t="shared" si="28"/>
        <v>0</v>
      </c>
      <c r="F184" s="4">
        <f t="shared" si="29"/>
        <v>0</v>
      </c>
      <c r="G184" s="6">
        <f t="shared" si="30"/>
        <v>0</v>
      </c>
      <c r="H184" s="6">
        <f t="shared" si="32"/>
        <v>0</v>
      </c>
      <c r="I184" s="4">
        <f t="shared" si="31"/>
        <v>0</v>
      </c>
    </row>
    <row r="185" spans="1:9" x14ac:dyDescent="0.25">
      <c r="A185" s="11">
        <f>MAX($A$10:A184)+1</f>
        <v>140</v>
      </c>
      <c r="B185" s="2" t="s">
        <v>24</v>
      </c>
      <c r="C185" s="1"/>
      <c r="D185" s="4">
        <f t="shared" si="27"/>
        <v>0</v>
      </c>
      <c r="E185" s="6">
        <f t="shared" si="28"/>
        <v>0</v>
      </c>
      <c r="F185" s="4">
        <f t="shared" si="29"/>
        <v>0</v>
      </c>
      <c r="G185" s="6">
        <f t="shared" si="30"/>
        <v>0</v>
      </c>
      <c r="H185" s="6">
        <f t="shared" si="32"/>
        <v>0</v>
      </c>
      <c r="I185" s="4">
        <f t="shared" si="31"/>
        <v>0</v>
      </c>
    </row>
    <row r="186" spans="1:9" x14ac:dyDescent="0.25">
      <c r="A186" s="11">
        <f>MAX($A$10:A185)+1</f>
        <v>141</v>
      </c>
      <c r="B186" s="2" t="s">
        <v>25</v>
      </c>
      <c r="C186" s="1"/>
      <c r="D186" s="4">
        <f t="shared" si="27"/>
        <v>0</v>
      </c>
      <c r="E186" s="6">
        <f t="shared" si="28"/>
        <v>0</v>
      </c>
      <c r="F186" s="4">
        <f t="shared" si="29"/>
        <v>0</v>
      </c>
      <c r="G186" s="6">
        <f t="shared" si="30"/>
        <v>0</v>
      </c>
      <c r="H186" s="6">
        <f t="shared" si="32"/>
        <v>0</v>
      </c>
      <c r="I186" s="4">
        <f t="shared" si="31"/>
        <v>0</v>
      </c>
    </row>
    <row r="187" spans="1:9" x14ac:dyDescent="0.25">
      <c r="A187" s="11">
        <f>MAX($A$10:A186)+1</f>
        <v>142</v>
      </c>
      <c r="B187" s="2" t="s">
        <v>26</v>
      </c>
      <c r="C187" s="1"/>
      <c r="D187" s="4">
        <f t="shared" si="27"/>
        <v>0</v>
      </c>
      <c r="E187" s="6">
        <f t="shared" si="28"/>
        <v>0</v>
      </c>
      <c r="F187" s="4">
        <f t="shared" si="29"/>
        <v>0</v>
      </c>
      <c r="G187" s="6">
        <f t="shared" si="30"/>
        <v>0</v>
      </c>
      <c r="H187" s="6">
        <f t="shared" si="32"/>
        <v>0</v>
      </c>
      <c r="I187" s="4">
        <f t="shared" si="31"/>
        <v>0</v>
      </c>
    </row>
    <row r="188" spans="1:9" x14ac:dyDescent="0.25">
      <c r="A188" s="11">
        <f>MAX($A$10:A187)+1</f>
        <v>143</v>
      </c>
      <c r="B188" s="2" t="s">
        <v>27</v>
      </c>
      <c r="C188" s="1"/>
      <c r="D188" s="4">
        <f t="shared" si="27"/>
        <v>0.13645700798976279</v>
      </c>
      <c r="E188" s="6">
        <f t="shared" si="28"/>
        <v>1.4936689999486241</v>
      </c>
      <c r="F188" s="4">
        <f t="shared" si="29"/>
        <v>0.14306063806272565</v>
      </c>
      <c r="G188" s="6">
        <f t="shared" si="30"/>
        <v>3.8702292253605521</v>
      </c>
      <c r="H188" s="6">
        <f t="shared" si="32"/>
        <v>5.3638982253091765</v>
      </c>
      <c r="I188" s="4">
        <f t="shared" si="31"/>
        <v>0.1411583888045583</v>
      </c>
    </row>
    <row r="189" spans="1:9" x14ac:dyDescent="0.25">
      <c r="A189" s="11">
        <f>MAX($A$10:A188)+1</f>
        <v>144</v>
      </c>
      <c r="B189" s="2" t="s">
        <v>28</v>
      </c>
      <c r="C189" s="1"/>
      <c r="D189" s="4">
        <f t="shared" si="27"/>
        <v>0</v>
      </c>
      <c r="E189" s="6">
        <f t="shared" si="28"/>
        <v>0</v>
      </c>
      <c r="F189" s="4">
        <f t="shared" si="29"/>
        <v>0</v>
      </c>
      <c r="G189" s="6">
        <f t="shared" si="30"/>
        <v>0</v>
      </c>
      <c r="H189" s="6">
        <f t="shared" si="32"/>
        <v>0</v>
      </c>
      <c r="I189" s="4">
        <f t="shared" si="31"/>
        <v>0</v>
      </c>
    </row>
    <row r="190" spans="1:9" x14ac:dyDescent="0.25">
      <c r="A190" s="11">
        <f>MAX($A$10:A189)+1</f>
        <v>145</v>
      </c>
      <c r="B190" s="2" t="s">
        <v>29</v>
      </c>
      <c r="C190" s="1"/>
      <c r="D190" s="4">
        <f t="shared" si="27"/>
        <v>0</v>
      </c>
      <c r="E190" s="6">
        <f t="shared" si="28"/>
        <v>0</v>
      </c>
      <c r="F190" s="4">
        <f t="shared" si="29"/>
        <v>0</v>
      </c>
      <c r="G190" s="6">
        <f t="shared" si="30"/>
        <v>0</v>
      </c>
      <c r="H190" s="6">
        <f t="shared" si="32"/>
        <v>0</v>
      </c>
      <c r="I190" s="4">
        <f t="shared" si="31"/>
        <v>0</v>
      </c>
    </row>
    <row r="191" spans="1:9" x14ac:dyDescent="0.25">
      <c r="A191" s="11">
        <f>MAX($A$10:A190)+1</f>
        <v>146</v>
      </c>
      <c r="B191" s="2" t="s">
        <v>30</v>
      </c>
      <c r="C191" s="1"/>
      <c r="D191" s="4">
        <f t="shared" si="27"/>
        <v>0</v>
      </c>
      <c r="E191" s="6">
        <f t="shared" si="28"/>
        <v>0</v>
      </c>
      <c r="F191" s="4">
        <f t="shared" si="29"/>
        <v>0</v>
      </c>
      <c r="G191" s="6">
        <f t="shared" si="30"/>
        <v>0</v>
      </c>
      <c r="H191" s="6">
        <f t="shared" si="32"/>
        <v>0</v>
      </c>
      <c r="I191" s="4">
        <f t="shared" si="31"/>
        <v>0</v>
      </c>
    </row>
    <row r="192" spans="1:9" x14ac:dyDescent="0.25">
      <c r="A192" s="11">
        <f>MAX($A$10:A191)+1</f>
        <v>147</v>
      </c>
      <c r="B192" s="2" t="s">
        <v>31</v>
      </c>
      <c r="C192" s="1"/>
      <c r="D192" s="4">
        <f t="shared" si="27"/>
        <v>0</v>
      </c>
      <c r="E192" s="6">
        <f t="shared" si="28"/>
        <v>0</v>
      </c>
      <c r="F192" s="4">
        <f t="shared" si="29"/>
        <v>0</v>
      </c>
      <c r="G192" s="6">
        <f t="shared" si="30"/>
        <v>0</v>
      </c>
      <c r="H192" s="6">
        <f t="shared" si="32"/>
        <v>0</v>
      </c>
      <c r="I192" s="4">
        <f t="shared" si="31"/>
        <v>0</v>
      </c>
    </row>
    <row r="193" spans="1:10" x14ac:dyDescent="0.25">
      <c r="A193" s="11">
        <f>MAX($A$10:A192)+1</f>
        <v>148</v>
      </c>
      <c r="B193" s="2" t="s">
        <v>32</v>
      </c>
      <c r="C193" s="1"/>
      <c r="D193" s="4">
        <f t="shared" si="27"/>
        <v>0</v>
      </c>
      <c r="E193" s="6">
        <f t="shared" si="28"/>
        <v>0</v>
      </c>
      <c r="F193" s="4">
        <f t="shared" si="29"/>
        <v>0</v>
      </c>
      <c r="G193" s="6">
        <f t="shared" si="30"/>
        <v>0</v>
      </c>
      <c r="H193" s="6">
        <f t="shared" si="32"/>
        <v>0</v>
      </c>
      <c r="I193" s="4">
        <f t="shared" si="31"/>
        <v>0</v>
      </c>
    </row>
    <row r="194" spans="1:10" x14ac:dyDescent="0.25">
      <c r="A194" s="11">
        <f>MAX($A$10:A193)+1</f>
        <v>149</v>
      </c>
      <c r="B194" s="2" t="s">
        <v>33</v>
      </c>
      <c r="C194" s="1"/>
      <c r="D194" s="4">
        <f t="shared" si="27"/>
        <v>0</v>
      </c>
      <c r="E194" s="6">
        <f t="shared" si="28"/>
        <v>0</v>
      </c>
      <c r="F194" s="4">
        <f t="shared" si="29"/>
        <v>0</v>
      </c>
      <c r="G194" s="6">
        <f t="shared" si="30"/>
        <v>0</v>
      </c>
      <c r="H194" s="6">
        <f t="shared" si="32"/>
        <v>0</v>
      </c>
      <c r="I194" s="4">
        <f t="shared" si="31"/>
        <v>0</v>
      </c>
    </row>
    <row r="195" spans="1:10" x14ac:dyDescent="0.25">
      <c r="A195" s="11">
        <f>MAX($A$10:A194)+1</f>
        <v>150</v>
      </c>
      <c r="B195" s="2" t="s">
        <v>34</v>
      </c>
      <c r="D195" s="5">
        <f>SUM(D168:D194)</f>
        <v>0.99999999999999989</v>
      </c>
      <c r="E195" s="6">
        <v>10.946077610471141</v>
      </c>
      <c r="F195" s="5">
        <f>SUM(F168:F194)</f>
        <v>1</v>
      </c>
      <c r="G195" s="6">
        <v>27.053068389528857</v>
      </c>
      <c r="H195" s="6">
        <f>SUM(H168:H194)</f>
        <v>37.999146000000003</v>
      </c>
      <c r="I195" s="5">
        <f>SUM(I168:I194)</f>
        <v>0.99999999999999989</v>
      </c>
    </row>
    <row r="197" spans="1:10" x14ac:dyDescent="0.25">
      <c r="C197" s="23" t="s">
        <v>55</v>
      </c>
      <c r="D197" s="19"/>
      <c r="E197" s="55" t="s">
        <v>35</v>
      </c>
      <c r="F197" s="55"/>
      <c r="G197" s="20" t="s">
        <v>36</v>
      </c>
      <c r="H197" s="55" t="s">
        <v>34</v>
      </c>
      <c r="I197" s="55"/>
    </row>
    <row r="198" spans="1:10" x14ac:dyDescent="0.25">
      <c r="C198" s="19"/>
      <c r="D198" s="21" t="s">
        <v>71</v>
      </c>
      <c r="E198" s="21" t="s">
        <v>39</v>
      </c>
      <c r="F198" s="21" t="s">
        <v>40</v>
      </c>
      <c r="G198" s="21" t="s">
        <v>40</v>
      </c>
      <c r="H198" s="21" t="s">
        <v>39</v>
      </c>
      <c r="I198" s="21" t="s">
        <v>40</v>
      </c>
    </row>
    <row r="199" spans="1:10" x14ac:dyDescent="0.25">
      <c r="A199" s="11">
        <f>MAX($A$10:A198)+1</f>
        <v>151</v>
      </c>
      <c r="C199" s="19" t="s">
        <v>37</v>
      </c>
      <c r="D199" s="15">
        <f>+I159</f>
        <v>682999</v>
      </c>
      <c r="E199" s="14"/>
      <c r="F199" s="14"/>
      <c r="G199" s="14"/>
      <c r="H199" s="14"/>
      <c r="I199" s="14"/>
    </row>
    <row r="200" spans="1:10" x14ac:dyDescent="0.25">
      <c r="A200" s="11">
        <f>MAX($A$10:A199)+1</f>
        <v>152</v>
      </c>
      <c r="C200" s="22" t="s">
        <v>50</v>
      </c>
      <c r="D200" s="15">
        <f>+D159*30</f>
        <v>92460</v>
      </c>
      <c r="E200" s="16">
        <f>D200/D199</f>
        <v>0.13537355105937199</v>
      </c>
      <c r="F200" s="14"/>
      <c r="G200" s="14"/>
      <c r="H200" s="16">
        <f>H203/(H203+I203)</f>
        <v>3.8995860493837513E-2</v>
      </c>
      <c r="I200" s="14"/>
    </row>
    <row r="201" spans="1:10" x14ac:dyDescent="0.25">
      <c r="A201" s="11">
        <f>MAX($A$10:A200)+1</f>
        <v>153</v>
      </c>
      <c r="C201" s="19" t="s">
        <v>51</v>
      </c>
      <c r="D201" s="15">
        <f>D199-D200</f>
        <v>590539</v>
      </c>
      <c r="E201" s="14"/>
      <c r="F201" s="16">
        <f>D201/D199</f>
        <v>0.86462644894062801</v>
      </c>
      <c r="G201" s="14"/>
      <c r="H201" s="16"/>
      <c r="I201" s="16">
        <f>F203/(H203+I203)</f>
        <v>0.24906528726119734</v>
      </c>
    </row>
    <row r="202" spans="1:10" x14ac:dyDescent="0.25">
      <c r="A202" s="11">
        <f>MAX($A$10:A201)+1</f>
        <v>154</v>
      </c>
      <c r="C202" s="19" t="s">
        <v>52</v>
      </c>
      <c r="D202" s="15">
        <f>+G159</f>
        <v>651472</v>
      </c>
      <c r="E202" s="14"/>
      <c r="F202" s="17"/>
      <c r="G202" s="17">
        <v>1</v>
      </c>
      <c r="H202" s="14"/>
      <c r="I202" s="16">
        <f>G203/(H203+I203)</f>
        <v>0.71193885224496523</v>
      </c>
    </row>
    <row r="203" spans="1:10" x14ac:dyDescent="0.25">
      <c r="A203" s="11">
        <f>MAX($A$10:A202)+1</f>
        <v>155</v>
      </c>
      <c r="C203" s="19" t="s">
        <v>53</v>
      </c>
      <c r="D203" s="14"/>
      <c r="E203" s="18">
        <f>+E195*E200</f>
        <v>1.4818093963009635</v>
      </c>
      <c r="F203" s="18">
        <f>+E195-E203</f>
        <v>9.4642682141701773</v>
      </c>
      <c r="G203" s="18">
        <f>G195</f>
        <v>27.053068389528857</v>
      </c>
      <c r="H203" s="18">
        <f>+E203</f>
        <v>1.4818093963009635</v>
      </c>
      <c r="I203" s="18">
        <f>+F203+G203</f>
        <v>36.517336603699036</v>
      </c>
    </row>
    <row r="206" spans="1:10" ht="18.75" x14ac:dyDescent="0.3">
      <c r="A206" s="43" t="s">
        <v>47</v>
      </c>
      <c r="B206" s="40"/>
      <c r="C206" s="44"/>
      <c r="D206" s="40"/>
      <c r="E206" s="40"/>
      <c r="F206" s="40"/>
      <c r="G206" s="40"/>
      <c r="H206" s="40"/>
      <c r="I206" s="40"/>
      <c r="J206" s="40"/>
    </row>
    <row r="208" spans="1:10" x14ac:dyDescent="0.25">
      <c r="A208" s="11" t="s">
        <v>63</v>
      </c>
      <c r="B208" s="12" t="s">
        <v>43</v>
      </c>
    </row>
    <row r="209" spans="1:10" s="25" customFormat="1" ht="45" x14ac:dyDescent="0.25">
      <c r="A209" s="34" t="s">
        <v>62</v>
      </c>
      <c r="B209" s="25" t="s">
        <v>2</v>
      </c>
      <c r="C209" s="25" t="s">
        <v>3</v>
      </c>
      <c r="D209" s="53" t="s">
        <v>0</v>
      </c>
      <c r="E209" s="54"/>
      <c r="F209" s="33" t="s">
        <v>1</v>
      </c>
      <c r="G209" s="50" t="s">
        <v>72</v>
      </c>
      <c r="H209" s="51"/>
      <c r="I209" s="50" t="s">
        <v>70</v>
      </c>
      <c r="J209" s="51"/>
    </row>
    <row r="210" spans="1:10" s="29" customFormat="1" ht="11.25" x14ac:dyDescent="0.2">
      <c r="B210" s="30"/>
      <c r="C210" s="30"/>
      <c r="D210" s="30" t="s">
        <v>4</v>
      </c>
      <c r="E210" s="30" t="s">
        <v>5</v>
      </c>
      <c r="F210" s="49" t="s">
        <v>71</v>
      </c>
      <c r="G210" s="30" t="s">
        <v>66</v>
      </c>
      <c r="H210" s="30" t="s">
        <v>5</v>
      </c>
      <c r="I210" s="30" t="s">
        <v>66</v>
      </c>
      <c r="J210" s="30" t="s">
        <v>5</v>
      </c>
    </row>
    <row r="211" spans="1:10" ht="18" x14ac:dyDescent="0.35">
      <c r="A211" s="11">
        <f>MAX($A$10:A208)+1</f>
        <v>156</v>
      </c>
      <c r="B211" s="2" t="s">
        <v>6</v>
      </c>
      <c r="C211" s="1" t="s">
        <v>7</v>
      </c>
      <c r="D211" s="3">
        <v>315</v>
      </c>
      <c r="E211" s="4">
        <f t="shared" ref="E211:E237" si="33">D211/$D$238</f>
        <v>6.5163425734381469E-2</v>
      </c>
      <c r="F211" s="3">
        <f>+G211/D211</f>
        <v>0.72063492063492063</v>
      </c>
      <c r="G211" s="3">
        <v>227</v>
      </c>
      <c r="H211" s="4">
        <f t="shared" ref="H211:H237" si="34">G211/$G$238</f>
        <v>3.9181550909348566E-5</v>
      </c>
      <c r="I211" s="3">
        <f>D211*30</f>
        <v>9450</v>
      </c>
      <c r="J211" s="4">
        <f t="shared" ref="J211:J237" si="35">I211/$I$238</f>
        <v>1.6227039811883104E-3</v>
      </c>
    </row>
    <row r="212" spans="1:10" ht="18" x14ac:dyDescent="0.35">
      <c r="A212" s="11">
        <f>MAX($A$10:A211)+1</f>
        <v>157</v>
      </c>
      <c r="B212" s="2" t="s">
        <v>6</v>
      </c>
      <c r="C212" s="1" t="s">
        <v>8</v>
      </c>
      <c r="D212" s="3">
        <v>422</v>
      </c>
      <c r="E212" s="4">
        <f t="shared" si="33"/>
        <v>8.7298303682250722E-2</v>
      </c>
      <c r="F212" s="3">
        <f t="shared" ref="F212:F236" si="36">+G212/D212</f>
        <v>8.2796208530805693</v>
      </c>
      <c r="G212" s="3">
        <v>3494</v>
      </c>
      <c r="H212" s="4">
        <f t="shared" si="34"/>
        <v>6.030851932919114E-4</v>
      </c>
      <c r="I212" s="3">
        <f t="shared" ref="I212:I213" si="37">D212*30</f>
        <v>12660</v>
      </c>
      <c r="J212" s="4">
        <f t="shared" si="35"/>
        <v>2.1739081906713238E-3</v>
      </c>
    </row>
    <row r="213" spans="1:10" ht="18" x14ac:dyDescent="0.35">
      <c r="A213" s="11">
        <f>MAX($A$10:A212)+1</f>
        <v>158</v>
      </c>
      <c r="B213" s="2" t="s">
        <v>6</v>
      </c>
      <c r="C213" s="1" t="s">
        <v>9</v>
      </c>
      <c r="D213" s="3">
        <v>1924</v>
      </c>
      <c r="E213" s="4">
        <f t="shared" si="33"/>
        <v>0.39801406702523789</v>
      </c>
      <c r="F213" s="3">
        <f t="shared" si="36"/>
        <v>23.928794178794178</v>
      </c>
      <c r="G213" s="3">
        <v>46039</v>
      </c>
      <c r="H213" s="4">
        <f t="shared" si="34"/>
        <v>7.9466053846497728E-3</v>
      </c>
      <c r="I213" s="3">
        <f t="shared" si="37"/>
        <v>57720</v>
      </c>
      <c r="J213" s="4">
        <f t="shared" si="35"/>
        <v>9.9113728882739977E-3</v>
      </c>
    </row>
    <row r="214" spans="1:10" ht="18" x14ac:dyDescent="0.35">
      <c r="A214" s="11">
        <f>MAX($A$10:A213)+1</f>
        <v>159</v>
      </c>
      <c r="B214" s="2" t="s">
        <v>6</v>
      </c>
      <c r="C214" s="1" t="s">
        <v>10</v>
      </c>
      <c r="D214" s="3">
        <v>1142</v>
      </c>
      <c r="E214" s="4">
        <f t="shared" si="33"/>
        <v>0.23624327678940835</v>
      </c>
      <c r="F214" s="3">
        <f t="shared" si="36"/>
        <v>65.735551663747813</v>
      </c>
      <c r="G214" s="3">
        <v>75070</v>
      </c>
      <c r="H214" s="4">
        <f t="shared" si="34"/>
        <v>1.2957528752267827E-2</v>
      </c>
      <c r="I214" s="3">
        <f>G214</f>
        <v>75070</v>
      </c>
      <c r="J214" s="4">
        <f t="shared" si="35"/>
        <v>1.2890623054794334E-2</v>
      </c>
    </row>
    <row r="215" spans="1:10" ht="18" x14ac:dyDescent="0.35">
      <c r="A215" s="11">
        <f>MAX($A$10:A214)+1</f>
        <v>160</v>
      </c>
      <c r="B215" s="2" t="s">
        <v>6</v>
      </c>
      <c r="C215" s="1" t="s">
        <v>11</v>
      </c>
      <c r="D215" s="3">
        <v>607</v>
      </c>
      <c r="E215" s="4">
        <f t="shared" si="33"/>
        <v>0.12556888705006206</v>
      </c>
      <c r="F215" s="3">
        <f t="shared" si="36"/>
        <v>178.81383855024711</v>
      </c>
      <c r="G215" s="3">
        <v>108540</v>
      </c>
      <c r="H215" s="4">
        <f t="shared" si="34"/>
        <v>1.8734649937007457E-2</v>
      </c>
      <c r="I215" s="3">
        <f t="shared" ref="I215:I237" si="38">G215</f>
        <v>108540</v>
      </c>
      <c r="J215" s="4">
        <f t="shared" si="35"/>
        <v>1.8637914298220024E-2</v>
      </c>
    </row>
    <row r="216" spans="1:10" ht="18" x14ac:dyDescent="0.35">
      <c r="A216" s="11">
        <f>MAX($A$10:A215)+1</f>
        <v>161</v>
      </c>
      <c r="B216" s="2" t="s">
        <v>6</v>
      </c>
      <c r="C216" s="1" t="s">
        <v>12</v>
      </c>
      <c r="D216" s="3">
        <v>258</v>
      </c>
      <c r="E216" s="4">
        <f t="shared" si="33"/>
        <v>5.3371948696731487E-2</v>
      </c>
      <c r="F216" s="3">
        <f t="shared" si="36"/>
        <v>532.04651162790697</v>
      </c>
      <c r="G216" s="3">
        <v>137268</v>
      </c>
      <c r="H216" s="4">
        <f t="shared" si="34"/>
        <v>2.3693273701429332E-2</v>
      </c>
      <c r="I216" s="3">
        <f t="shared" si="38"/>
        <v>137268</v>
      </c>
      <c r="J216" s="4">
        <f t="shared" si="35"/>
        <v>2.3570934401032487E-2</v>
      </c>
    </row>
    <row r="217" spans="1:10" ht="18" x14ac:dyDescent="0.35">
      <c r="A217" s="11">
        <f>MAX($A$10:A216)+1</f>
        <v>162</v>
      </c>
      <c r="B217" s="2" t="s">
        <v>6</v>
      </c>
      <c r="C217" s="1" t="s">
        <v>13</v>
      </c>
      <c r="D217" s="3">
        <v>46</v>
      </c>
      <c r="E217" s="4">
        <f t="shared" si="33"/>
        <v>9.5159288374017381E-3</v>
      </c>
      <c r="F217" s="3">
        <f t="shared" si="36"/>
        <v>1445.608695652174</v>
      </c>
      <c r="G217" s="3">
        <v>66498</v>
      </c>
      <c r="H217" s="4">
        <f t="shared" si="34"/>
        <v>1.1477950539074275E-2</v>
      </c>
      <c r="I217" s="3">
        <f t="shared" si="38"/>
        <v>66498</v>
      </c>
      <c r="J217" s="4">
        <f t="shared" si="35"/>
        <v>1.1418684586355584E-2</v>
      </c>
    </row>
    <row r="218" spans="1:10" ht="18" x14ac:dyDescent="0.35">
      <c r="A218" s="11">
        <f>MAX($A$10:A217)+1</f>
        <v>163</v>
      </c>
      <c r="B218" s="2" t="s">
        <v>6</v>
      </c>
      <c r="C218" s="1" t="s">
        <v>14</v>
      </c>
      <c r="D218" s="3">
        <v>5</v>
      </c>
      <c r="E218" s="4">
        <f t="shared" si="33"/>
        <v>1.034340091021928E-3</v>
      </c>
      <c r="F218" s="3">
        <f t="shared" si="36"/>
        <v>5578.2</v>
      </c>
      <c r="G218" s="3">
        <v>27891</v>
      </c>
      <c r="H218" s="4">
        <f t="shared" si="34"/>
        <v>4.8141525833155984E-3</v>
      </c>
      <c r="I218" s="3">
        <f t="shared" si="38"/>
        <v>27891</v>
      </c>
      <c r="J218" s="4">
        <f t="shared" si="35"/>
        <v>4.7892948930500709E-3</v>
      </c>
    </row>
    <row r="219" spans="1:10" ht="18" x14ac:dyDescent="0.35">
      <c r="A219" s="11">
        <f>MAX($A$10:A218)+1</f>
        <v>164</v>
      </c>
      <c r="B219" s="2" t="s">
        <v>6</v>
      </c>
      <c r="C219" s="1" t="s">
        <v>15</v>
      </c>
      <c r="D219" s="3">
        <v>3</v>
      </c>
      <c r="E219" s="4">
        <f t="shared" si="33"/>
        <v>6.2060405461315685E-4</v>
      </c>
      <c r="F219" s="3">
        <f t="shared" si="36"/>
        <v>14967</v>
      </c>
      <c r="G219" s="3">
        <v>44901</v>
      </c>
      <c r="H219" s="4">
        <f t="shared" si="34"/>
        <v>7.7501798122496029E-3</v>
      </c>
      <c r="I219" s="3">
        <f t="shared" si="38"/>
        <v>44901</v>
      </c>
      <c r="J219" s="4">
        <f t="shared" si="35"/>
        <v>7.7101620591890291E-3</v>
      </c>
    </row>
    <row r="220" spans="1:10" ht="18" x14ac:dyDescent="0.35">
      <c r="A220" s="11">
        <f>MAX($A$10:A219)+1</f>
        <v>165</v>
      </c>
      <c r="B220" s="2" t="s">
        <v>16</v>
      </c>
      <c r="C220" s="1"/>
      <c r="D220" s="3">
        <v>87</v>
      </c>
      <c r="E220" s="4">
        <f t="shared" si="33"/>
        <v>1.7997517583781548E-2</v>
      </c>
      <c r="F220" s="3">
        <f t="shared" si="36"/>
        <v>2253.9885057471265</v>
      </c>
      <c r="G220" s="3">
        <v>196097</v>
      </c>
      <c r="H220" s="4">
        <f t="shared" si="34"/>
        <v>3.3847509201191742E-2</v>
      </c>
      <c r="I220" s="3">
        <f t="shared" si="38"/>
        <v>196097</v>
      </c>
      <c r="J220" s="4">
        <f t="shared" si="35"/>
        <v>3.3672738899373979E-2</v>
      </c>
    </row>
    <row r="221" spans="1:10" x14ac:dyDescent="0.25">
      <c r="A221" s="11">
        <f>MAX($A$10:A220)+1</f>
        <v>166</v>
      </c>
      <c r="B221" s="2" t="s">
        <v>17</v>
      </c>
      <c r="C221" s="1"/>
      <c r="D221" s="3">
        <v>7</v>
      </c>
      <c r="E221" s="4">
        <f t="shared" si="33"/>
        <v>1.4480761274306992E-3</v>
      </c>
      <c r="F221" s="3">
        <f t="shared" si="36"/>
        <v>871.57142857142856</v>
      </c>
      <c r="G221" s="3">
        <v>6101</v>
      </c>
      <c r="H221" s="4">
        <f t="shared" si="34"/>
        <v>1.053068907920421E-3</v>
      </c>
      <c r="I221" s="3">
        <f t="shared" si="38"/>
        <v>6101</v>
      </c>
      <c r="J221" s="4">
        <f t="shared" si="35"/>
        <v>1.0476314274317335E-3</v>
      </c>
    </row>
    <row r="222" spans="1:10" x14ac:dyDescent="0.25">
      <c r="A222" s="11">
        <f>MAX($A$10:A221)+1</f>
        <v>167</v>
      </c>
      <c r="B222" s="2" t="s">
        <v>18</v>
      </c>
      <c r="C222" s="1"/>
      <c r="D222" s="3">
        <v>3</v>
      </c>
      <c r="E222" s="4">
        <f t="shared" si="33"/>
        <v>6.2060405461315685E-4</v>
      </c>
      <c r="F222" s="3">
        <f t="shared" si="36"/>
        <v>2421.3333333333335</v>
      </c>
      <c r="G222" s="3">
        <v>7264</v>
      </c>
      <c r="H222" s="4">
        <f t="shared" si="34"/>
        <v>1.2538096290991541E-3</v>
      </c>
      <c r="I222" s="3">
        <f t="shared" si="38"/>
        <v>7264</v>
      </c>
      <c r="J222" s="4">
        <f t="shared" si="35"/>
        <v>1.2473356316774484E-3</v>
      </c>
    </row>
    <row r="223" spans="1:10" x14ac:dyDescent="0.25">
      <c r="A223" s="11">
        <f>MAX($A$10:A222)+1</f>
        <v>168</v>
      </c>
      <c r="B223" s="2" t="s">
        <v>19</v>
      </c>
      <c r="C223" s="1"/>
      <c r="D223" s="3">
        <v>1</v>
      </c>
      <c r="E223" s="4">
        <f t="shared" si="33"/>
        <v>2.0686801820438559E-4</v>
      </c>
      <c r="F223" s="3">
        <f t="shared" si="36"/>
        <v>0</v>
      </c>
      <c r="G223" s="3">
        <v>0</v>
      </c>
      <c r="H223" s="4">
        <f t="shared" si="34"/>
        <v>0</v>
      </c>
      <c r="I223" s="3">
        <f t="shared" si="38"/>
        <v>0</v>
      </c>
      <c r="J223" s="4">
        <f t="shared" si="35"/>
        <v>0</v>
      </c>
    </row>
    <row r="224" spans="1:10" x14ac:dyDescent="0.25">
      <c r="A224" s="11">
        <f>MAX($A$10:A223)+1</f>
        <v>169</v>
      </c>
      <c r="B224" s="2" t="s">
        <v>20</v>
      </c>
      <c r="C224" s="1"/>
      <c r="D224" s="3">
        <v>3</v>
      </c>
      <c r="E224" s="4">
        <f t="shared" si="33"/>
        <v>6.2060405461315685E-4</v>
      </c>
      <c r="F224" s="3">
        <f t="shared" si="36"/>
        <v>33600</v>
      </c>
      <c r="G224" s="3">
        <v>100800</v>
      </c>
      <c r="H224" s="4">
        <f t="shared" si="34"/>
        <v>1.7398679875164472E-2</v>
      </c>
      <c r="I224" s="3">
        <f t="shared" si="38"/>
        <v>100800</v>
      </c>
      <c r="J224" s="4">
        <f t="shared" si="35"/>
        <v>1.7308842466008643E-2</v>
      </c>
    </row>
    <row r="225" spans="1:10" x14ac:dyDescent="0.25">
      <c r="A225" s="11">
        <f>MAX($A$10:A224)+1</f>
        <v>170</v>
      </c>
      <c r="B225" s="2" t="s">
        <v>21</v>
      </c>
      <c r="C225" s="1"/>
      <c r="D225" s="3">
        <v>6</v>
      </c>
      <c r="E225" s="4">
        <f t="shared" si="33"/>
        <v>1.2412081092263137E-3</v>
      </c>
      <c r="F225" s="3">
        <f t="shared" si="36"/>
        <v>157000</v>
      </c>
      <c r="G225" s="3">
        <v>942000</v>
      </c>
      <c r="H225" s="4">
        <f t="shared" si="34"/>
        <v>0.1625948059762394</v>
      </c>
      <c r="I225" s="3">
        <f t="shared" si="38"/>
        <v>942000</v>
      </c>
      <c r="J225" s="4">
        <f t="shared" si="35"/>
        <v>0.16175525399781887</v>
      </c>
    </row>
    <row r="226" spans="1:10" x14ac:dyDescent="0.25">
      <c r="A226" s="11">
        <f>MAX($A$10:A225)+1</f>
        <v>171</v>
      </c>
      <c r="B226" s="2" t="s">
        <v>22</v>
      </c>
      <c r="C226" s="1"/>
      <c r="D226" s="3">
        <v>1</v>
      </c>
      <c r="E226" s="4">
        <f t="shared" si="33"/>
        <v>2.0686801820438559E-4</v>
      </c>
      <c r="F226" s="3">
        <f t="shared" si="36"/>
        <v>600000</v>
      </c>
      <c r="G226" s="3">
        <v>600000</v>
      </c>
      <c r="H226" s="4">
        <f t="shared" si="34"/>
        <v>0.10356357068550281</v>
      </c>
      <c r="I226" s="3">
        <f t="shared" si="38"/>
        <v>600000</v>
      </c>
      <c r="J226" s="4">
        <f t="shared" si="35"/>
        <v>0.10302882420243241</v>
      </c>
    </row>
    <row r="227" spans="1:10" x14ac:dyDescent="0.25">
      <c r="A227" s="11">
        <f>MAX($A$10:A226)+1</f>
        <v>172</v>
      </c>
      <c r="B227" s="2" t="s">
        <v>23</v>
      </c>
      <c r="C227" s="1"/>
      <c r="D227" s="3">
        <v>0</v>
      </c>
      <c r="E227" s="4">
        <f t="shared" si="33"/>
        <v>0</v>
      </c>
      <c r="F227" s="3">
        <v>0</v>
      </c>
      <c r="G227" s="3">
        <v>0</v>
      </c>
      <c r="H227" s="4">
        <f t="shared" si="34"/>
        <v>0</v>
      </c>
      <c r="I227" s="3">
        <f t="shared" si="38"/>
        <v>0</v>
      </c>
      <c r="J227" s="4">
        <f t="shared" si="35"/>
        <v>0</v>
      </c>
    </row>
    <row r="228" spans="1:10" x14ac:dyDescent="0.25">
      <c r="A228" s="11">
        <f>MAX($A$10:A227)+1</f>
        <v>173</v>
      </c>
      <c r="B228" s="2" t="s">
        <v>24</v>
      </c>
      <c r="C228" s="1"/>
      <c r="D228" s="3">
        <v>1</v>
      </c>
      <c r="E228" s="4">
        <f t="shared" si="33"/>
        <v>2.0686801820438559E-4</v>
      </c>
      <c r="F228" s="3">
        <f t="shared" si="36"/>
        <v>3048000</v>
      </c>
      <c r="G228" s="3">
        <v>3048000</v>
      </c>
      <c r="H228" s="4">
        <f t="shared" si="34"/>
        <v>0.52610293908235428</v>
      </c>
      <c r="I228" s="3">
        <f t="shared" si="38"/>
        <v>3048000</v>
      </c>
      <c r="J228" s="4">
        <f t="shared" si="35"/>
        <v>0.52338642694835658</v>
      </c>
    </row>
    <row r="229" spans="1:10" x14ac:dyDescent="0.25">
      <c r="A229" s="11">
        <f>MAX($A$10:A228)+1</f>
        <v>174</v>
      </c>
      <c r="B229" s="2" t="s">
        <v>25</v>
      </c>
      <c r="C229" s="1"/>
      <c r="D229" s="3">
        <v>0</v>
      </c>
      <c r="E229" s="4">
        <f t="shared" si="33"/>
        <v>0</v>
      </c>
      <c r="F229" s="3">
        <v>0</v>
      </c>
      <c r="G229" s="3">
        <v>0</v>
      </c>
      <c r="H229" s="4">
        <f t="shared" si="34"/>
        <v>0</v>
      </c>
      <c r="I229" s="3">
        <f t="shared" si="38"/>
        <v>0</v>
      </c>
      <c r="J229" s="4">
        <f t="shared" si="35"/>
        <v>0</v>
      </c>
    </row>
    <row r="230" spans="1:10" x14ac:dyDescent="0.25">
      <c r="A230" s="11">
        <f>MAX($A$10:A229)+1</f>
        <v>175</v>
      </c>
      <c r="B230" s="2" t="s">
        <v>26</v>
      </c>
      <c r="C230" s="1"/>
      <c r="D230" s="3">
        <v>0</v>
      </c>
      <c r="E230" s="4">
        <f t="shared" si="33"/>
        <v>0</v>
      </c>
      <c r="F230" s="3">
        <v>0</v>
      </c>
      <c r="G230" s="3">
        <v>0</v>
      </c>
      <c r="H230" s="4">
        <f t="shared" si="34"/>
        <v>0</v>
      </c>
      <c r="I230" s="3">
        <f t="shared" si="38"/>
        <v>0</v>
      </c>
      <c r="J230" s="4">
        <f t="shared" si="35"/>
        <v>0</v>
      </c>
    </row>
    <row r="231" spans="1:10" x14ac:dyDescent="0.25">
      <c r="A231" s="11">
        <f>MAX($A$10:A230)+1</f>
        <v>176</v>
      </c>
      <c r="B231" s="2" t="s">
        <v>27</v>
      </c>
      <c r="C231" s="1"/>
      <c r="D231" s="3">
        <v>1</v>
      </c>
      <c r="E231" s="4">
        <f t="shared" si="33"/>
        <v>2.0686801820438559E-4</v>
      </c>
      <c r="F231" s="3">
        <f t="shared" si="36"/>
        <v>93200</v>
      </c>
      <c r="G231" s="3">
        <v>93200</v>
      </c>
      <c r="H231" s="4">
        <f t="shared" si="34"/>
        <v>1.6086874646481435E-2</v>
      </c>
      <c r="I231" s="3">
        <f t="shared" si="38"/>
        <v>93200</v>
      </c>
      <c r="J231" s="4">
        <f t="shared" si="35"/>
        <v>1.6003810692777835E-2</v>
      </c>
    </row>
    <row r="232" spans="1:10" x14ac:dyDescent="0.25">
      <c r="A232" s="11">
        <f>MAX($A$10:A231)+1</f>
        <v>177</v>
      </c>
      <c r="B232" s="2" t="s">
        <v>28</v>
      </c>
      <c r="C232" s="1"/>
      <c r="D232" s="3">
        <v>0</v>
      </c>
      <c r="E232" s="4">
        <f t="shared" si="33"/>
        <v>0</v>
      </c>
      <c r="F232" s="3">
        <v>0</v>
      </c>
      <c r="G232" s="3">
        <v>0</v>
      </c>
      <c r="H232" s="4">
        <f t="shared" si="34"/>
        <v>0</v>
      </c>
      <c r="I232" s="3">
        <f t="shared" si="38"/>
        <v>0</v>
      </c>
      <c r="J232" s="4">
        <f t="shared" si="35"/>
        <v>0</v>
      </c>
    </row>
    <row r="233" spans="1:10" x14ac:dyDescent="0.25">
      <c r="A233" s="11">
        <f>MAX($A$10:A232)+1</f>
        <v>178</v>
      </c>
      <c r="B233" s="2" t="s">
        <v>29</v>
      </c>
      <c r="C233" s="1"/>
      <c r="D233" s="3">
        <v>1</v>
      </c>
      <c r="E233" s="4">
        <f t="shared" si="33"/>
        <v>2.0686801820438559E-4</v>
      </c>
      <c r="F233" s="3">
        <f t="shared" si="36"/>
        <v>212496</v>
      </c>
      <c r="G233" s="3">
        <v>212496</v>
      </c>
      <c r="H233" s="4">
        <f t="shared" si="34"/>
        <v>3.6678074193977672E-2</v>
      </c>
      <c r="I233" s="3">
        <f t="shared" si="38"/>
        <v>212496</v>
      </c>
      <c r="J233" s="4">
        <f t="shared" si="35"/>
        <v>3.6488688379533459E-2</v>
      </c>
    </row>
    <row r="234" spans="1:10" x14ac:dyDescent="0.25">
      <c r="A234" s="11">
        <f>MAX($A$10:A233)+1</f>
        <v>179</v>
      </c>
      <c r="B234" s="2" t="s">
        <v>30</v>
      </c>
      <c r="C234" s="1"/>
      <c r="D234" s="3">
        <v>0</v>
      </c>
      <c r="E234" s="4">
        <f t="shared" si="33"/>
        <v>0</v>
      </c>
      <c r="F234" s="3">
        <v>0</v>
      </c>
      <c r="G234" s="3">
        <v>0</v>
      </c>
      <c r="H234" s="4">
        <f t="shared" si="34"/>
        <v>0</v>
      </c>
      <c r="I234" s="3">
        <f t="shared" si="38"/>
        <v>0</v>
      </c>
      <c r="J234" s="4">
        <f t="shared" si="35"/>
        <v>0</v>
      </c>
    </row>
    <row r="235" spans="1:10" x14ac:dyDescent="0.25">
      <c r="A235" s="11">
        <f>MAX($A$10:A234)+1</f>
        <v>180</v>
      </c>
      <c r="B235" s="2" t="s">
        <v>31</v>
      </c>
      <c r="C235" s="1"/>
      <c r="D235" s="3">
        <v>0</v>
      </c>
      <c r="E235" s="4">
        <f t="shared" si="33"/>
        <v>0</v>
      </c>
      <c r="F235" s="3">
        <v>0</v>
      </c>
      <c r="G235" s="3">
        <v>0</v>
      </c>
      <c r="H235" s="4">
        <f t="shared" si="34"/>
        <v>0</v>
      </c>
      <c r="I235" s="3">
        <f t="shared" si="38"/>
        <v>0</v>
      </c>
      <c r="J235" s="4">
        <f t="shared" si="35"/>
        <v>0</v>
      </c>
    </row>
    <row r="236" spans="1:10" x14ac:dyDescent="0.25">
      <c r="A236" s="11">
        <f>MAX($A$10:A235)+1</f>
        <v>181</v>
      </c>
      <c r="B236" s="2" t="s">
        <v>32</v>
      </c>
      <c r="C236" s="1"/>
      <c r="D236" s="3">
        <v>1</v>
      </c>
      <c r="E236" s="4">
        <f t="shared" si="33"/>
        <v>2.0686801820438559E-4</v>
      </c>
      <c r="F236" s="3">
        <f t="shared" si="36"/>
        <v>77657</v>
      </c>
      <c r="G236" s="3">
        <v>77657</v>
      </c>
      <c r="H236" s="4">
        <f t="shared" si="34"/>
        <v>1.3404060347873486E-2</v>
      </c>
      <c r="I236" s="3">
        <f t="shared" si="38"/>
        <v>77657</v>
      </c>
      <c r="J236" s="4">
        <f t="shared" si="35"/>
        <v>1.3334849001813823E-2</v>
      </c>
    </row>
    <row r="237" spans="1:10" x14ac:dyDescent="0.25">
      <c r="A237" s="11">
        <f>MAX($A$10:A236)+1</f>
        <v>182</v>
      </c>
      <c r="B237" s="2" t="s">
        <v>33</v>
      </c>
      <c r="C237" s="1"/>
      <c r="D237" s="3">
        <v>0</v>
      </c>
      <c r="E237" s="4">
        <f t="shared" si="33"/>
        <v>0</v>
      </c>
      <c r="F237" s="3">
        <v>0</v>
      </c>
      <c r="G237" s="3">
        <v>0</v>
      </c>
      <c r="H237" s="4">
        <f t="shared" si="34"/>
        <v>0</v>
      </c>
      <c r="I237" s="3">
        <f t="shared" si="38"/>
        <v>0</v>
      </c>
      <c r="J237" s="4">
        <f t="shared" si="35"/>
        <v>0</v>
      </c>
    </row>
    <row r="238" spans="1:10" x14ac:dyDescent="0.25">
      <c r="A238" s="11">
        <f>MAX($A$10:A237)+1</f>
        <v>183</v>
      </c>
      <c r="B238" s="2" t="s">
        <v>34</v>
      </c>
      <c r="D238" s="3">
        <f t="shared" ref="D238:J238" si="39">SUM(D211:D237)</f>
        <v>4834</v>
      </c>
      <c r="E238" s="5">
        <f t="shared" si="39"/>
        <v>0.99999999999999978</v>
      </c>
      <c r="F238" s="3">
        <f t="shared" si="39"/>
        <v>4250300.2269150987</v>
      </c>
      <c r="G238" s="3">
        <f t="shared" si="39"/>
        <v>5793543</v>
      </c>
      <c r="H238" s="5">
        <f t="shared" si="39"/>
        <v>0.99999999999999989</v>
      </c>
      <c r="I238" s="3">
        <f t="shared" si="39"/>
        <v>5823613</v>
      </c>
      <c r="J238" s="5">
        <f t="shared" si="39"/>
        <v>0.99999999999999989</v>
      </c>
    </row>
    <row r="241" spans="1:10" ht="18.75" x14ac:dyDescent="0.3">
      <c r="A241" s="43" t="s">
        <v>47</v>
      </c>
      <c r="B241" s="40"/>
      <c r="C241" s="44"/>
      <c r="D241" s="40"/>
      <c r="E241" s="40"/>
      <c r="F241" s="40"/>
      <c r="G241" s="40"/>
      <c r="H241" s="40"/>
      <c r="I241" s="40"/>
      <c r="J241" s="40"/>
    </row>
    <row r="243" spans="1:10" x14ac:dyDescent="0.25">
      <c r="A243" s="11" t="s">
        <v>63</v>
      </c>
      <c r="B243" s="12" t="s">
        <v>43</v>
      </c>
    </row>
    <row r="244" spans="1:10" x14ac:dyDescent="0.25">
      <c r="A244" s="11" t="s">
        <v>62</v>
      </c>
      <c r="D244" s="53" t="s">
        <v>35</v>
      </c>
      <c r="E244" s="54"/>
      <c r="F244" s="53" t="s">
        <v>36</v>
      </c>
      <c r="G244" s="54"/>
      <c r="H244" s="53" t="s">
        <v>34</v>
      </c>
      <c r="I244" s="54"/>
    </row>
    <row r="245" spans="1:10" ht="45" customHeight="1" x14ac:dyDescent="0.25">
      <c r="A245" s="35"/>
      <c r="B245" s="25" t="s">
        <v>2</v>
      </c>
      <c r="C245" s="25" t="s">
        <v>3</v>
      </c>
      <c r="D245" s="26" t="s">
        <v>37</v>
      </c>
      <c r="E245" s="27" t="s">
        <v>65</v>
      </c>
      <c r="F245" s="26" t="s">
        <v>38</v>
      </c>
      <c r="G245" s="27" t="s">
        <v>65</v>
      </c>
      <c r="H245" s="27" t="s">
        <v>65</v>
      </c>
      <c r="I245" s="27"/>
    </row>
    <row r="246" spans="1:10" s="28" customFormat="1" ht="11.25" x14ac:dyDescent="0.2">
      <c r="B246" s="30"/>
      <c r="C246" s="30"/>
      <c r="D246" s="31"/>
      <c r="E246" s="32" t="s">
        <v>64</v>
      </c>
      <c r="F246" s="31"/>
      <c r="G246" s="32" t="s">
        <v>64</v>
      </c>
      <c r="H246" s="32" t="s">
        <v>64</v>
      </c>
      <c r="I246" s="32" t="s">
        <v>5</v>
      </c>
    </row>
    <row r="247" spans="1:10" ht="18" x14ac:dyDescent="0.35">
      <c r="A247" s="11">
        <f>MAX($A$10:A240)+1</f>
        <v>184</v>
      </c>
      <c r="B247" s="2" t="s">
        <v>6</v>
      </c>
      <c r="C247" s="1" t="s">
        <v>7</v>
      </c>
      <c r="D247" s="4">
        <f t="shared" ref="D247:D273" si="40">+J211</f>
        <v>1.6227039811883104E-3</v>
      </c>
      <c r="E247" s="6">
        <f t="shared" ref="E247:E273" si="41">D247*$E$274</f>
        <v>6.619953629225532E-2</v>
      </c>
      <c r="F247" s="4">
        <f t="shared" ref="F247:F273" si="42">+H211</f>
        <v>3.9181550909348566E-5</v>
      </c>
      <c r="G247" s="6">
        <f t="shared" ref="G247:G273" si="43">F247*$G$274</f>
        <v>7.4416641956499472E-4</v>
      </c>
      <c r="H247" s="6">
        <f>+E247+G247</f>
        <v>6.6943702711820319E-2</v>
      </c>
      <c r="I247" s="4">
        <f t="shared" ref="I247:I273" si="44">H247/$H$274</f>
        <v>1.1196734733688557E-3</v>
      </c>
    </row>
    <row r="248" spans="1:10" ht="18" x14ac:dyDescent="0.35">
      <c r="A248" s="11">
        <f>MAX($A$10:A247)+1</f>
        <v>185</v>
      </c>
      <c r="B248" s="2" t="s">
        <v>6</v>
      </c>
      <c r="C248" s="1" t="s">
        <v>8</v>
      </c>
      <c r="D248" s="4">
        <f t="shared" si="40"/>
        <v>2.1739081906713238E-3</v>
      </c>
      <c r="E248" s="6">
        <f t="shared" si="41"/>
        <v>8.8686362905815053E-2</v>
      </c>
      <c r="F248" s="4">
        <f t="shared" si="42"/>
        <v>6.030851932919114E-4</v>
      </c>
      <c r="G248" s="6">
        <f t="shared" si="43"/>
        <v>1.1454261982203045E-2</v>
      </c>
      <c r="H248" s="6">
        <f t="shared" ref="H248:H273" si="45">+E248+G248</f>
        <v>0.1001406248880181</v>
      </c>
      <c r="I248" s="4">
        <f t="shared" si="44"/>
        <v>1.6749118550608182E-3</v>
      </c>
    </row>
    <row r="249" spans="1:10" ht="18" x14ac:dyDescent="0.35">
      <c r="A249" s="11">
        <f>MAX($A$10:A248)+1</f>
        <v>186</v>
      </c>
      <c r="B249" s="2" t="s">
        <v>6</v>
      </c>
      <c r="C249" s="1" t="s">
        <v>9</v>
      </c>
      <c r="D249" s="4">
        <f t="shared" si="40"/>
        <v>9.9113728882739977E-3</v>
      </c>
      <c r="E249" s="6">
        <f t="shared" si="41"/>
        <v>0.40434256452793405</v>
      </c>
      <c r="F249" s="4">
        <f t="shared" si="42"/>
        <v>7.9466053846497728E-3</v>
      </c>
      <c r="G249" s="6">
        <f t="shared" si="43"/>
        <v>0.15092809599274354</v>
      </c>
      <c r="H249" s="6">
        <f t="shared" si="45"/>
        <v>0.55527066052067764</v>
      </c>
      <c r="I249" s="4">
        <f t="shared" si="44"/>
        <v>9.287233958381387E-3</v>
      </c>
    </row>
    <row r="250" spans="1:10" ht="18" x14ac:dyDescent="0.35">
      <c r="A250" s="11">
        <f>MAX($A$10:A249)+1</f>
        <v>187</v>
      </c>
      <c r="B250" s="2" t="s">
        <v>6</v>
      </c>
      <c r="C250" s="1" t="s">
        <v>10</v>
      </c>
      <c r="D250" s="4">
        <f t="shared" si="40"/>
        <v>1.2890623054794334E-2</v>
      </c>
      <c r="E250" s="6">
        <f t="shared" si="41"/>
        <v>0.52588351211212769</v>
      </c>
      <c r="F250" s="4">
        <f t="shared" si="42"/>
        <v>1.2957528752267827E-2</v>
      </c>
      <c r="G250" s="6">
        <f t="shared" si="43"/>
        <v>0.24609944104292578</v>
      </c>
      <c r="H250" s="6">
        <f t="shared" si="45"/>
        <v>0.7719829531550535</v>
      </c>
      <c r="I250" s="4">
        <f t="shared" si="44"/>
        <v>1.291187668930722E-2</v>
      </c>
    </row>
    <row r="251" spans="1:10" ht="18" x14ac:dyDescent="0.35">
      <c r="A251" s="11">
        <f>MAX($A$10:A250)+1</f>
        <v>188</v>
      </c>
      <c r="B251" s="2" t="s">
        <v>6</v>
      </c>
      <c r="C251" s="1" t="s">
        <v>11</v>
      </c>
      <c r="D251" s="4">
        <f t="shared" si="40"/>
        <v>1.8637914298220024E-2</v>
      </c>
      <c r="E251" s="6">
        <f t="shared" si="41"/>
        <v>0.76034895969961824</v>
      </c>
      <c r="F251" s="4">
        <f t="shared" si="42"/>
        <v>1.8734649937007457E-2</v>
      </c>
      <c r="G251" s="6">
        <f t="shared" si="43"/>
        <v>0.35582300960169388</v>
      </c>
      <c r="H251" s="6">
        <f t="shared" si="45"/>
        <v>1.1161719693013121</v>
      </c>
      <c r="I251" s="4">
        <f t="shared" si="44"/>
        <v>1.8668643877146739E-2</v>
      </c>
    </row>
    <row r="252" spans="1:10" ht="18" x14ac:dyDescent="0.35">
      <c r="A252" s="11">
        <f>MAX($A$10:A251)+1</f>
        <v>189</v>
      </c>
      <c r="B252" s="2" t="s">
        <v>6</v>
      </c>
      <c r="C252" s="1" t="s">
        <v>12</v>
      </c>
      <c r="D252" s="4">
        <f t="shared" si="40"/>
        <v>2.3570934401032487E-2</v>
      </c>
      <c r="E252" s="6">
        <f t="shared" si="41"/>
        <v>0.9615955500280744</v>
      </c>
      <c r="F252" s="4">
        <f t="shared" si="42"/>
        <v>2.3693273701429332E-2</v>
      </c>
      <c r="G252" s="6">
        <f t="shared" si="43"/>
        <v>0.45000104000373425</v>
      </c>
      <c r="H252" s="6">
        <f t="shared" si="45"/>
        <v>1.4115965900318086</v>
      </c>
      <c r="I252" s="4">
        <f t="shared" si="44"/>
        <v>2.360979738094876E-2</v>
      </c>
    </row>
    <row r="253" spans="1:10" ht="18" x14ac:dyDescent="0.35">
      <c r="A253" s="11">
        <f>MAX($A$10:A252)+1</f>
        <v>190</v>
      </c>
      <c r="B253" s="2" t="s">
        <v>6</v>
      </c>
      <c r="C253" s="1" t="s">
        <v>13</v>
      </c>
      <c r="D253" s="4">
        <f t="shared" si="40"/>
        <v>1.1418684586355584E-2</v>
      </c>
      <c r="E253" s="6">
        <f t="shared" si="41"/>
        <v>0.46583457823940677</v>
      </c>
      <c r="F253" s="4">
        <f t="shared" si="42"/>
        <v>1.1477950539074275E-2</v>
      </c>
      <c r="G253" s="6">
        <f t="shared" si="43"/>
        <v>0.2179981434723921</v>
      </c>
      <c r="H253" s="6">
        <f t="shared" si="45"/>
        <v>0.68383272171179887</v>
      </c>
      <c r="I253" s="4">
        <f t="shared" si="44"/>
        <v>1.1437511337225943E-2</v>
      </c>
    </row>
    <row r="254" spans="1:10" ht="18" x14ac:dyDescent="0.35">
      <c r="A254" s="11">
        <f>MAX($A$10:A253)+1</f>
        <v>191</v>
      </c>
      <c r="B254" s="2" t="s">
        <v>6</v>
      </c>
      <c r="C254" s="1" t="s">
        <v>14</v>
      </c>
      <c r="D254" s="4">
        <f t="shared" si="40"/>
        <v>4.7892948930500709E-3</v>
      </c>
      <c r="E254" s="6">
        <f t="shared" si="41"/>
        <v>0.195383202828285</v>
      </c>
      <c r="F254" s="4">
        <f t="shared" si="42"/>
        <v>4.8141525833155984E-3</v>
      </c>
      <c r="G254" s="6">
        <f t="shared" si="43"/>
        <v>9.1434121621529807E-2</v>
      </c>
      <c r="H254" s="6">
        <f t="shared" si="45"/>
        <v>0.28681732444981478</v>
      </c>
      <c r="I254" s="4">
        <f t="shared" si="44"/>
        <v>4.7971913246498956E-3</v>
      </c>
    </row>
    <row r="255" spans="1:10" ht="18" x14ac:dyDescent="0.35">
      <c r="A255" s="11">
        <f>MAX($A$10:A254)+1</f>
        <v>192</v>
      </c>
      <c r="B255" s="2" t="s">
        <v>6</v>
      </c>
      <c r="C255" s="1" t="s">
        <v>15</v>
      </c>
      <c r="D255" s="4">
        <f t="shared" si="40"/>
        <v>7.7101620591890291E-3</v>
      </c>
      <c r="E255" s="6">
        <f t="shared" si="41"/>
        <v>0.31454236815434455</v>
      </c>
      <c r="F255" s="4">
        <f t="shared" si="42"/>
        <v>7.7501798122496029E-3</v>
      </c>
      <c r="G255" s="6">
        <f t="shared" si="43"/>
        <v>0.14719742909642214</v>
      </c>
      <c r="H255" s="6">
        <f t="shared" si="45"/>
        <v>0.46173979725076669</v>
      </c>
      <c r="I255" s="4">
        <f t="shared" si="44"/>
        <v>7.7228743203221458E-3</v>
      </c>
    </row>
    <row r="256" spans="1:10" ht="18" x14ac:dyDescent="0.35">
      <c r="A256" s="11">
        <f>MAX($A$10:A255)+1</f>
        <v>193</v>
      </c>
      <c r="B256" s="2" t="s">
        <v>16</v>
      </c>
      <c r="C256" s="1"/>
      <c r="D256" s="4">
        <f t="shared" si="40"/>
        <v>3.3672738899373979E-2</v>
      </c>
      <c r="E256" s="6">
        <f t="shared" si="41"/>
        <v>1.3737069278626868</v>
      </c>
      <c r="F256" s="4">
        <f t="shared" si="42"/>
        <v>3.3847509201191742E-2</v>
      </c>
      <c r="G256" s="6">
        <f t="shared" si="43"/>
        <v>0.64285816025302533</v>
      </c>
      <c r="H256" s="6">
        <f t="shared" si="45"/>
        <v>2.016565088115712</v>
      </c>
      <c r="I256" s="4">
        <f t="shared" si="44"/>
        <v>3.3728257401666149E-2</v>
      </c>
    </row>
    <row r="257" spans="1:9" x14ac:dyDescent="0.25">
      <c r="A257" s="11">
        <f>MAX($A$10:A256)+1</f>
        <v>194</v>
      </c>
      <c r="B257" s="2" t="s">
        <v>17</v>
      </c>
      <c r="C257" s="1"/>
      <c r="D257" s="4">
        <f t="shared" si="40"/>
        <v>1.0476314274317335E-3</v>
      </c>
      <c r="E257" s="6">
        <f t="shared" si="41"/>
        <v>4.2738981049634889E-2</v>
      </c>
      <c r="F257" s="4">
        <f t="shared" si="42"/>
        <v>1.053068907920421E-3</v>
      </c>
      <c r="G257" s="6">
        <f t="shared" si="43"/>
        <v>2.0000701875621286E-2</v>
      </c>
      <c r="H257" s="6">
        <f t="shared" si="45"/>
        <v>6.2739682925256168E-2</v>
      </c>
      <c r="I257" s="4">
        <f t="shared" si="44"/>
        <v>1.0493587276070779E-3</v>
      </c>
    </row>
    <row r="258" spans="1:9" x14ac:dyDescent="0.25">
      <c r="A258" s="11">
        <f>MAX($A$10:A257)+1</f>
        <v>195</v>
      </c>
      <c r="B258" s="2" t="s">
        <v>18</v>
      </c>
      <c r="C258" s="1"/>
      <c r="D258" s="4">
        <f t="shared" si="40"/>
        <v>1.2473356316774484E-3</v>
      </c>
      <c r="E258" s="6">
        <f t="shared" si="41"/>
        <v>5.0886077420840496E-2</v>
      </c>
      <c r="F258" s="4">
        <f t="shared" si="42"/>
        <v>1.2538096290991541E-3</v>
      </c>
      <c r="G258" s="6">
        <f t="shared" si="43"/>
        <v>2.3813325426079831E-2</v>
      </c>
      <c r="H258" s="6">
        <f t="shared" si="45"/>
        <v>7.4699402846920324E-2</v>
      </c>
      <c r="I258" s="4">
        <f t="shared" si="44"/>
        <v>1.2493921975639756E-3</v>
      </c>
    </row>
    <row r="259" spans="1:9" x14ac:dyDescent="0.25">
      <c r="A259" s="11">
        <f>MAX($A$10:A258)+1</f>
        <v>196</v>
      </c>
      <c r="B259" s="2" t="s">
        <v>19</v>
      </c>
      <c r="C259" s="1"/>
      <c r="D259" s="4">
        <f t="shared" si="40"/>
        <v>0</v>
      </c>
      <c r="E259" s="6">
        <f t="shared" si="41"/>
        <v>0</v>
      </c>
      <c r="F259" s="4">
        <f t="shared" si="42"/>
        <v>0</v>
      </c>
      <c r="G259" s="6">
        <f t="shared" si="43"/>
        <v>0</v>
      </c>
      <c r="H259" s="6">
        <f t="shared" si="45"/>
        <v>0</v>
      </c>
      <c r="I259" s="4">
        <f t="shared" si="44"/>
        <v>0</v>
      </c>
    </row>
    <row r="260" spans="1:9" x14ac:dyDescent="0.25">
      <c r="A260" s="11">
        <f>MAX($A$10:A259)+1</f>
        <v>197</v>
      </c>
      <c r="B260" s="2" t="s">
        <v>20</v>
      </c>
      <c r="C260" s="1"/>
      <c r="D260" s="4">
        <f t="shared" si="40"/>
        <v>1.7308842466008643E-2</v>
      </c>
      <c r="E260" s="6">
        <f t="shared" si="41"/>
        <v>0.70612838711739001</v>
      </c>
      <c r="F260" s="4">
        <f t="shared" si="42"/>
        <v>1.7398679875164472E-2</v>
      </c>
      <c r="G260" s="6">
        <f t="shared" si="43"/>
        <v>0.33044922948084343</v>
      </c>
      <c r="H260" s="6">
        <f t="shared" si="45"/>
        <v>1.0365776165982334</v>
      </c>
      <c r="I260" s="4">
        <f t="shared" si="44"/>
        <v>1.7337380715094813E-2</v>
      </c>
    </row>
    <row r="261" spans="1:9" x14ac:dyDescent="0.25">
      <c r="A261" s="11">
        <f>MAX($A$10:A260)+1</f>
        <v>198</v>
      </c>
      <c r="B261" s="2" t="s">
        <v>21</v>
      </c>
      <c r="C261" s="1"/>
      <c r="D261" s="4">
        <f t="shared" si="40"/>
        <v>0.16175525399781887</v>
      </c>
      <c r="E261" s="6">
        <f t="shared" si="41"/>
        <v>6.5989379034184665</v>
      </c>
      <c r="F261" s="4">
        <f t="shared" si="42"/>
        <v>0.1625948059762394</v>
      </c>
      <c r="G261" s="6">
        <f t="shared" si="43"/>
        <v>3.0881267278864533</v>
      </c>
      <c r="H261" s="6">
        <f t="shared" si="45"/>
        <v>9.6870646313049207</v>
      </c>
      <c r="I261" s="4">
        <f t="shared" si="44"/>
        <v>0.16202195073035036</v>
      </c>
    </row>
    <row r="262" spans="1:9" x14ac:dyDescent="0.25">
      <c r="A262" s="11">
        <f>MAX($A$10:A261)+1</f>
        <v>199</v>
      </c>
      <c r="B262" s="2" t="s">
        <v>22</v>
      </c>
      <c r="C262" s="1"/>
      <c r="D262" s="4">
        <f t="shared" si="40"/>
        <v>0.10302882420243241</v>
      </c>
      <c r="E262" s="6">
        <f t="shared" si="41"/>
        <v>4.203145161413036</v>
      </c>
      <c r="F262" s="4">
        <f t="shared" si="42"/>
        <v>0.10356357068550281</v>
      </c>
      <c r="G262" s="6">
        <f t="shared" si="43"/>
        <v>1.9669596992907348</v>
      </c>
      <c r="H262" s="6">
        <f t="shared" si="45"/>
        <v>6.1701048607037707</v>
      </c>
      <c r="I262" s="4">
        <f t="shared" si="44"/>
        <v>0.10319869473270724</v>
      </c>
    </row>
    <row r="263" spans="1:9" x14ac:dyDescent="0.25">
      <c r="A263" s="11">
        <f>MAX($A$10:A262)+1</f>
        <v>200</v>
      </c>
      <c r="B263" s="2" t="s">
        <v>23</v>
      </c>
      <c r="C263" s="1"/>
      <c r="D263" s="4">
        <f t="shared" si="40"/>
        <v>0</v>
      </c>
      <c r="E263" s="6">
        <f t="shared" si="41"/>
        <v>0</v>
      </c>
      <c r="F263" s="4">
        <f t="shared" si="42"/>
        <v>0</v>
      </c>
      <c r="G263" s="6">
        <f t="shared" si="43"/>
        <v>0</v>
      </c>
      <c r="H263" s="6">
        <f t="shared" si="45"/>
        <v>0</v>
      </c>
      <c r="I263" s="4">
        <f t="shared" si="44"/>
        <v>0</v>
      </c>
    </row>
    <row r="264" spans="1:9" x14ac:dyDescent="0.25">
      <c r="A264" s="11">
        <f>MAX($A$10:A263)+1</f>
        <v>201</v>
      </c>
      <c r="B264" s="2" t="s">
        <v>24</v>
      </c>
      <c r="C264" s="1"/>
      <c r="D264" s="4">
        <f t="shared" si="40"/>
        <v>0.52338642694835658</v>
      </c>
      <c r="E264" s="6">
        <f t="shared" si="41"/>
        <v>21.351977419978219</v>
      </c>
      <c r="F264" s="4">
        <f t="shared" si="42"/>
        <v>0.52610293908235428</v>
      </c>
      <c r="G264" s="6">
        <f t="shared" si="43"/>
        <v>9.992155272396932</v>
      </c>
      <c r="H264" s="6">
        <f t="shared" si="45"/>
        <v>31.344132692375151</v>
      </c>
      <c r="I264" s="4">
        <f t="shared" si="44"/>
        <v>0.52424936924215271</v>
      </c>
    </row>
    <row r="265" spans="1:9" x14ac:dyDescent="0.25">
      <c r="A265" s="11">
        <f>MAX($A$10:A264)+1</f>
        <v>202</v>
      </c>
      <c r="B265" s="2" t="s">
        <v>25</v>
      </c>
      <c r="C265" s="1"/>
      <c r="D265" s="4">
        <f t="shared" si="40"/>
        <v>0</v>
      </c>
      <c r="E265" s="6">
        <f t="shared" si="41"/>
        <v>0</v>
      </c>
      <c r="F265" s="4">
        <f t="shared" si="42"/>
        <v>0</v>
      </c>
      <c r="G265" s="6">
        <f t="shared" si="43"/>
        <v>0</v>
      </c>
      <c r="H265" s="6">
        <f t="shared" si="45"/>
        <v>0</v>
      </c>
      <c r="I265" s="4">
        <f t="shared" si="44"/>
        <v>0</v>
      </c>
    </row>
    <row r="266" spans="1:9" x14ac:dyDescent="0.25">
      <c r="A266" s="11">
        <f>MAX($A$10:A265)+1</f>
        <v>203</v>
      </c>
      <c r="B266" s="2" t="s">
        <v>26</v>
      </c>
      <c r="C266" s="1"/>
      <c r="D266" s="4">
        <f t="shared" si="40"/>
        <v>0</v>
      </c>
      <c r="E266" s="6">
        <f t="shared" si="41"/>
        <v>0</v>
      </c>
      <c r="F266" s="4">
        <f t="shared" si="42"/>
        <v>0</v>
      </c>
      <c r="G266" s="6">
        <f t="shared" si="43"/>
        <v>0</v>
      </c>
      <c r="H266" s="6">
        <f t="shared" si="45"/>
        <v>0</v>
      </c>
      <c r="I266" s="4">
        <f t="shared" si="44"/>
        <v>0</v>
      </c>
    </row>
    <row r="267" spans="1:9" x14ac:dyDescent="0.25">
      <c r="A267" s="11">
        <f>MAX($A$10:A266)+1</f>
        <v>204</v>
      </c>
      <c r="B267" s="2" t="s">
        <v>27</v>
      </c>
      <c r="C267" s="1"/>
      <c r="D267" s="4">
        <f t="shared" si="40"/>
        <v>1.6003810692777835E-2</v>
      </c>
      <c r="E267" s="6">
        <f t="shared" si="41"/>
        <v>0.65288854840615829</v>
      </c>
      <c r="F267" s="4">
        <f t="shared" si="42"/>
        <v>1.6086874646481435E-2</v>
      </c>
      <c r="G267" s="6">
        <f t="shared" si="43"/>
        <v>0.30553440662316078</v>
      </c>
      <c r="H267" s="6">
        <f t="shared" si="45"/>
        <v>0.95842295502931907</v>
      </c>
      <c r="I267" s="4">
        <f t="shared" si="44"/>
        <v>1.6030197248480524E-2</v>
      </c>
    </row>
    <row r="268" spans="1:9" x14ac:dyDescent="0.25">
      <c r="A268" s="11">
        <f>MAX($A$10:A267)+1</f>
        <v>205</v>
      </c>
      <c r="B268" s="2" t="s">
        <v>28</v>
      </c>
      <c r="C268" s="1"/>
      <c r="D268" s="4">
        <f t="shared" si="40"/>
        <v>0</v>
      </c>
      <c r="E268" s="6">
        <f t="shared" si="41"/>
        <v>0</v>
      </c>
      <c r="F268" s="4">
        <f t="shared" si="42"/>
        <v>0</v>
      </c>
      <c r="G268" s="6">
        <f t="shared" si="43"/>
        <v>0</v>
      </c>
      <c r="H268" s="6">
        <f t="shared" si="45"/>
        <v>0</v>
      </c>
      <c r="I268" s="4">
        <f t="shared" si="44"/>
        <v>0</v>
      </c>
    </row>
    <row r="269" spans="1:9" x14ac:dyDescent="0.25">
      <c r="A269" s="11">
        <f>MAX($A$10:A268)+1</f>
        <v>206</v>
      </c>
      <c r="B269" s="2" t="s">
        <v>29</v>
      </c>
      <c r="C269" s="1"/>
      <c r="D269" s="4">
        <f t="shared" si="40"/>
        <v>3.6488688379533459E-2</v>
      </c>
      <c r="E269" s="6">
        <f t="shared" si="41"/>
        <v>1.4885858903660407</v>
      </c>
      <c r="F269" s="4">
        <f t="shared" si="42"/>
        <v>3.6678074193977672E-2</v>
      </c>
      <c r="G269" s="6">
        <f t="shared" si="43"/>
        <v>0.69661844710080656</v>
      </c>
      <c r="H269" s="6">
        <f t="shared" si="45"/>
        <v>2.1852043374668471</v>
      </c>
      <c r="I269" s="4">
        <f t="shared" si="44"/>
        <v>3.6548849726535583E-2</v>
      </c>
    </row>
    <row r="270" spans="1:9" x14ac:dyDescent="0.25">
      <c r="A270" s="11">
        <f>MAX($A$10:A269)+1</f>
        <v>207</v>
      </c>
      <c r="B270" s="2" t="s">
        <v>30</v>
      </c>
      <c r="C270" s="1"/>
      <c r="D270" s="4">
        <f t="shared" si="40"/>
        <v>0</v>
      </c>
      <c r="E270" s="6">
        <f t="shared" si="41"/>
        <v>0</v>
      </c>
      <c r="F270" s="4">
        <f t="shared" si="42"/>
        <v>0</v>
      </c>
      <c r="G270" s="6">
        <f t="shared" si="43"/>
        <v>0</v>
      </c>
      <c r="H270" s="6">
        <f t="shared" si="45"/>
        <v>0</v>
      </c>
      <c r="I270" s="4">
        <f t="shared" si="44"/>
        <v>0</v>
      </c>
    </row>
    <row r="271" spans="1:9" x14ac:dyDescent="0.25">
      <c r="A271" s="11">
        <f>MAX($A$10:A270)+1</f>
        <v>208</v>
      </c>
      <c r="B271" s="2" t="s">
        <v>31</v>
      </c>
      <c r="C271" s="1"/>
      <c r="D271" s="4">
        <f t="shared" si="40"/>
        <v>0</v>
      </c>
      <c r="E271" s="6">
        <f t="shared" si="41"/>
        <v>0</v>
      </c>
      <c r="F271" s="4">
        <f t="shared" si="42"/>
        <v>0</v>
      </c>
      <c r="G271" s="6">
        <f t="shared" si="43"/>
        <v>0</v>
      </c>
      <c r="H271" s="6">
        <f t="shared" si="45"/>
        <v>0</v>
      </c>
      <c r="I271" s="4">
        <f t="shared" si="44"/>
        <v>0</v>
      </c>
    </row>
    <row r="272" spans="1:9" x14ac:dyDescent="0.25">
      <c r="A272" s="11">
        <f>MAX($A$10:A271)+1</f>
        <v>209</v>
      </c>
      <c r="B272" s="2" t="s">
        <v>32</v>
      </c>
      <c r="C272" s="1"/>
      <c r="D272" s="4">
        <f t="shared" si="40"/>
        <v>1.3334849001813823E-2</v>
      </c>
      <c r="E272" s="6">
        <f t="shared" si="41"/>
        <v>0.54400607299975356</v>
      </c>
      <c r="F272" s="4">
        <f t="shared" si="42"/>
        <v>1.3404060347873486E-2</v>
      </c>
      <c r="G272" s="6">
        <f t="shared" si="43"/>
        <v>0.25458031561303429</v>
      </c>
      <c r="H272" s="6">
        <f t="shared" si="45"/>
        <v>0.79858638861278786</v>
      </c>
      <c r="I272" s="4">
        <f t="shared" si="44"/>
        <v>1.3356835061429742E-2</v>
      </c>
    </row>
    <row r="273" spans="1:10" x14ac:dyDescent="0.25">
      <c r="A273" s="11">
        <f>MAX($A$10:A272)+1</f>
        <v>210</v>
      </c>
      <c r="B273" s="2" t="s">
        <v>33</v>
      </c>
      <c r="C273" s="1"/>
      <c r="D273" s="4">
        <f t="shared" si="40"/>
        <v>0</v>
      </c>
      <c r="E273" s="6">
        <f t="shared" si="41"/>
        <v>0</v>
      </c>
      <c r="F273" s="4">
        <f t="shared" si="42"/>
        <v>0</v>
      </c>
      <c r="G273" s="6">
        <f t="shared" si="43"/>
        <v>0</v>
      </c>
      <c r="H273" s="6">
        <f t="shared" si="45"/>
        <v>0</v>
      </c>
      <c r="I273" s="4">
        <f t="shared" si="44"/>
        <v>0</v>
      </c>
    </row>
    <row r="274" spans="1:10" x14ac:dyDescent="0.25">
      <c r="A274" s="11">
        <f>MAX($A$10:A273)+1</f>
        <v>211</v>
      </c>
      <c r="B274" s="2" t="s">
        <v>34</v>
      </c>
      <c r="D274" s="5">
        <f>SUM(D247:D273)</f>
        <v>0.99999999999999989</v>
      </c>
      <c r="E274" s="6">
        <v>40.795818004820092</v>
      </c>
      <c r="F274" s="5">
        <f>SUM(F247:F273)</f>
        <v>0.99999999999999989</v>
      </c>
      <c r="G274" s="6">
        <v>18.992775995179901</v>
      </c>
      <c r="H274" s="6">
        <f>SUM(H247:H273)</f>
        <v>59.788593999999996</v>
      </c>
      <c r="I274" s="5">
        <f>SUM(I247:I273)</f>
        <v>1</v>
      </c>
    </row>
    <row r="276" spans="1:10" x14ac:dyDescent="0.25">
      <c r="C276" s="23" t="s">
        <v>56</v>
      </c>
      <c r="D276" s="19"/>
      <c r="E276" s="55" t="s">
        <v>35</v>
      </c>
      <c r="F276" s="55"/>
      <c r="G276" s="20" t="s">
        <v>36</v>
      </c>
      <c r="H276" s="55" t="s">
        <v>34</v>
      </c>
      <c r="I276" s="55"/>
    </row>
    <row r="277" spans="1:10" x14ac:dyDescent="0.25">
      <c r="C277" s="19"/>
      <c r="D277" s="21" t="s">
        <v>71</v>
      </c>
      <c r="E277" s="21" t="s">
        <v>39</v>
      </c>
      <c r="F277" s="21" t="s">
        <v>40</v>
      </c>
      <c r="G277" s="21" t="s">
        <v>40</v>
      </c>
      <c r="H277" s="21" t="s">
        <v>39</v>
      </c>
      <c r="I277" s="21" t="s">
        <v>40</v>
      </c>
    </row>
    <row r="278" spans="1:10" x14ac:dyDescent="0.25">
      <c r="A278" s="11">
        <f>MAX($A$10:A277)+1</f>
        <v>212</v>
      </c>
      <c r="C278" s="19" t="s">
        <v>37</v>
      </c>
      <c r="D278" s="15">
        <f>+I238</f>
        <v>5823613</v>
      </c>
      <c r="E278" s="14"/>
      <c r="F278" s="14"/>
      <c r="G278" s="14"/>
      <c r="H278" s="14"/>
      <c r="I278" s="14"/>
    </row>
    <row r="279" spans="1:10" x14ac:dyDescent="0.25">
      <c r="A279" s="11">
        <f>MAX($A$10:A278)+1</f>
        <v>213</v>
      </c>
      <c r="C279" s="22" t="s">
        <v>50</v>
      </c>
      <c r="D279" s="15">
        <f>+D238*30</f>
        <v>145020</v>
      </c>
      <c r="E279" s="16">
        <f>D279/D278</f>
        <v>2.4902066809727914E-2</v>
      </c>
      <c r="F279" s="14"/>
      <c r="G279" s="14"/>
      <c r="H279" s="16">
        <f>H282/(H282+I282)</f>
        <v>1.6991538311028537E-2</v>
      </c>
      <c r="I279" s="14"/>
    </row>
    <row r="280" spans="1:10" x14ac:dyDescent="0.25">
      <c r="A280" s="11">
        <f>MAX($A$10:A279)+1</f>
        <v>214</v>
      </c>
      <c r="C280" s="19" t="s">
        <v>51</v>
      </c>
      <c r="D280" s="15">
        <f>D278-D279</f>
        <v>5678593</v>
      </c>
      <c r="E280" s="14"/>
      <c r="F280" s="16">
        <f>D280/D278</f>
        <v>0.97509793319027205</v>
      </c>
      <c r="G280" s="14"/>
      <c r="H280" s="16"/>
      <c r="I280" s="16">
        <f>F282/(H282+I282)</f>
        <v>0.6653429217503688</v>
      </c>
    </row>
    <row r="281" spans="1:10" x14ac:dyDescent="0.25">
      <c r="A281" s="11">
        <f>MAX($A$10:A280)+1</f>
        <v>215</v>
      </c>
      <c r="C281" s="19" t="s">
        <v>52</v>
      </c>
      <c r="D281" s="15">
        <f>+G238</f>
        <v>5793543</v>
      </c>
      <c r="E281" s="14"/>
      <c r="F281" s="17"/>
      <c r="G281" s="17">
        <v>1</v>
      </c>
      <c r="H281" s="14"/>
      <c r="I281" s="16">
        <f>G282/(H282+I282)</f>
        <v>0.31766553993860275</v>
      </c>
    </row>
    <row r="282" spans="1:10" x14ac:dyDescent="0.25">
      <c r="A282" s="11">
        <f>MAX($A$10:A281)+1</f>
        <v>216</v>
      </c>
      <c r="C282" s="19" t="s">
        <v>53</v>
      </c>
      <c r="D282" s="14"/>
      <c r="E282" s="18">
        <f>+E274*E279</f>
        <v>1.0159001855135308</v>
      </c>
      <c r="F282" s="18">
        <f>+E274-E282</f>
        <v>39.779917819306561</v>
      </c>
      <c r="G282" s="18">
        <f>G274</f>
        <v>18.992775995179901</v>
      </c>
      <c r="H282" s="18">
        <f>+E282</f>
        <v>1.0159001855135308</v>
      </c>
      <c r="I282" s="18">
        <f>+F282+G282</f>
        <v>58.772693814486459</v>
      </c>
    </row>
    <row r="285" spans="1:10" ht="18.75" x14ac:dyDescent="0.3">
      <c r="A285" s="43" t="s">
        <v>47</v>
      </c>
      <c r="B285" s="40"/>
      <c r="C285" s="44"/>
      <c r="D285" s="40"/>
      <c r="E285" s="40"/>
      <c r="F285" s="40"/>
      <c r="G285" s="40"/>
      <c r="H285" s="40"/>
      <c r="I285" s="40"/>
      <c r="J285" s="40"/>
    </row>
    <row r="287" spans="1:10" x14ac:dyDescent="0.25">
      <c r="A287" s="11" t="s">
        <v>63</v>
      </c>
      <c r="B287" s="12" t="s">
        <v>44</v>
      </c>
    </row>
    <row r="288" spans="1:10" s="25" customFormat="1" ht="45" x14ac:dyDescent="0.25">
      <c r="A288" s="34" t="s">
        <v>62</v>
      </c>
      <c r="B288" s="25" t="s">
        <v>2</v>
      </c>
      <c r="C288" s="25" t="s">
        <v>3</v>
      </c>
      <c r="D288" s="53" t="s">
        <v>0</v>
      </c>
      <c r="E288" s="54"/>
      <c r="F288" s="33" t="s">
        <v>1</v>
      </c>
      <c r="G288" s="50" t="s">
        <v>72</v>
      </c>
      <c r="H288" s="51"/>
      <c r="I288" s="50" t="s">
        <v>70</v>
      </c>
      <c r="J288" s="51"/>
    </row>
    <row r="289" spans="1:10" s="29" customFormat="1" ht="11.25" x14ac:dyDescent="0.2">
      <c r="B289" s="30"/>
      <c r="C289" s="30"/>
      <c r="D289" s="30" t="s">
        <v>4</v>
      </c>
      <c r="E289" s="30" t="s">
        <v>5</v>
      </c>
      <c r="F289" s="49" t="s">
        <v>71</v>
      </c>
      <c r="G289" s="30" t="s">
        <v>66</v>
      </c>
      <c r="H289" s="30" t="s">
        <v>5</v>
      </c>
      <c r="I289" s="30" t="s">
        <v>66</v>
      </c>
      <c r="J289" s="30" t="s">
        <v>5</v>
      </c>
    </row>
    <row r="290" spans="1:10" ht="18" x14ac:dyDescent="0.35">
      <c r="A290" s="11">
        <f>MAX($A$10:A284)+1</f>
        <v>217</v>
      </c>
      <c r="B290" s="2" t="s">
        <v>6</v>
      </c>
      <c r="C290" s="1" t="s">
        <v>7</v>
      </c>
      <c r="D290" s="3">
        <v>740</v>
      </c>
      <c r="E290" s="4">
        <f t="shared" ref="E290:E316" si="46">D290/$D$317</f>
        <v>8.5184758835040869E-2</v>
      </c>
      <c r="F290" s="3">
        <f>+G290/D290</f>
        <v>0.93513513513513513</v>
      </c>
      <c r="G290" s="3">
        <v>692</v>
      </c>
      <c r="H290" s="4">
        <f t="shared" ref="H290:H316" si="47">G290/$G$317</f>
        <v>1.8687959417961885E-4</v>
      </c>
      <c r="I290" s="3">
        <f>D290*30</f>
        <v>22200</v>
      </c>
      <c r="J290" s="4">
        <f t="shared" ref="J290:J316" si="48">I290/$I$317</f>
        <v>5.9014709549271172E-3</v>
      </c>
    </row>
    <row r="291" spans="1:10" ht="18" x14ac:dyDescent="0.35">
      <c r="A291" s="11">
        <f>MAX($A$10:A290)+1</f>
        <v>218</v>
      </c>
      <c r="B291" s="2" t="s">
        <v>6</v>
      </c>
      <c r="C291" s="1" t="s">
        <v>8</v>
      </c>
      <c r="D291" s="3">
        <v>883</v>
      </c>
      <c r="E291" s="4">
        <f t="shared" si="46"/>
        <v>0.10164613790721769</v>
      </c>
      <c r="F291" s="3">
        <f t="shared" ref="F291:F316" si="49">+G291/D291</f>
        <v>7.5911664779161949</v>
      </c>
      <c r="G291" s="3">
        <v>6703</v>
      </c>
      <c r="H291" s="4">
        <f t="shared" si="47"/>
        <v>1.8101935257022906E-3</v>
      </c>
      <c r="I291" s="3">
        <f t="shared" ref="I291:I292" si="50">D291*30</f>
        <v>26490</v>
      </c>
      <c r="J291" s="4">
        <f t="shared" si="48"/>
        <v>7.0418903421630326E-3</v>
      </c>
    </row>
    <row r="292" spans="1:10" ht="18" x14ac:dyDescent="0.35">
      <c r="A292" s="11">
        <f>MAX($A$10:A291)+1</f>
        <v>219</v>
      </c>
      <c r="B292" s="2" t="s">
        <v>6</v>
      </c>
      <c r="C292" s="1" t="s">
        <v>9</v>
      </c>
      <c r="D292" s="3">
        <v>2240</v>
      </c>
      <c r="E292" s="4">
        <f t="shared" si="46"/>
        <v>0.257856567284448</v>
      </c>
      <c r="F292" s="3">
        <f t="shared" si="49"/>
        <v>22.160714285714285</v>
      </c>
      <c r="G292" s="3">
        <v>49640</v>
      </c>
      <c r="H292" s="4">
        <f t="shared" si="47"/>
        <v>1.3405640253000404E-2</v>
      </c>
      <c r="I292" s="3">
        <f t="shared" si="50"/>
        <v>67200</v>
      </c>
      <c r="J292" s="4">
        <f t="shared" si="48"/>
        <v>1.786391207977938E-2</v>
      </c>
    </row>
    <row r="293" spans="1:10" ht="18" x14ac:dyDescent="0.35">
      <c r="A293" s="11">
        <f>MAX($A$10:A292)+1</f>
        <v>220</v>
      </c>
      <c r="B293" s="2" t="s">
        <v>6</v>
      </c>
      <c r="C293" s="1" t="s">
        <v>10</v>
      </c>
      <c r="D293" s="3">
        <v>2005</v>
      </c>
      <c r="E293" s="4">
        <f t="shared" si="46"/>
        <v>0.23080465062737424</v>
      </c>
      <c r="F293" s="3">
        <f t="shared" si="49"/>
        <v>72.60548628428927</v>
      </c>
      <c r="G293" s="3">
        <v>145574</v>
      </c>
      <c r="H293" s="4">
        <f t="shared" si="47"/>
        <v>3.9313309310843689E-2</v>
      </c>
      <c r="I293" s="3">
        <f>G293</f>
        <v>145574</v>
      </c>
      <c r="J293" s="4">
        <f t="shared" si="48"/>
        <v>3.8698231206872075E-2</v>
      </c>
    </row>
    <row r="294" spans="1:10" ht="18" x14ac:dyDescent="0.35">
      <c r="A294" s="11">
        <f>MAX($A$10:A293)+1</f>
        <v>221</v>
      </c>
      <c r="B294" s="2" t="s">
        <v>6</v>
      </c>
      <c r="C294" s="1" t="s">
        <v>11</v>
      </c>
      <c r="D294" s="3">
        <v>1723</v>
      </c>
      <c r="E294" s="4">
        <f t="shared" si="46"/>
        <v>0.19834235063888569</v>
      </c>
      <c r="F294" s="3">
        <f t="shared" si="49"/>
        <v>188.33023795705165</v>
      </c>
      <c r="G294" s="3">
        <v>324493</v>
      </c>
      <c r="H294" s="4">
        <f t="shared" si="47"/>
        <v>8.7631676523304988E-2</v>
      </c>
      <c r="I294" s="3">
        <f t="shared" ref="I294:I316" si="51">G294</f>
        <v>324493</v>
      </c>
      <c r="J294" s="4">
        <f t="shared" si="48"/>
        <v>8.6260631287259679E-2</v>
      </c>
    </row>
    <row r="295" spans="1:10" ht="18" x14ac:dyDescent="0.35">
      <c r="A295" s="11">
        <f>MAX($A$10:A294)+1</f>
        <v>222</v>
      </c>
      <c r="B295" s="2" t="s">
        <v>6</v>
      </c>
      <c r="C295" s="1" t="s">
        <v>12</v>
      </c>
      <c r="D295" s="3">
        <v>689</v>
      </c>
      <c r="E295" s="4">
        <f t="shared" si="46"/>
        <v>7.9313917347761026E-2</v>
      </c>
      <c r="F295" s="3">
        <f t="shared" si="49"/>
        <v>526.02467343976775</v>
      </c>
      <c r="G295" s="3">
        <v>362431</v>
      </c>
      <c r="H295" s="4">
        <f t="shared" si="47"/>
        <v>9.7877107222707274E-2</v>
      </c>
      <c r="I295" s="3">
        <f t="shared" si="51"/>
        <v>362431</v>
      </c>
      <c r="J295" s="4">
        <f t="shared" si="48"/>
        <v>9.6345766651585132E-2</v>
      </c>
    </row>
    <row r="296" spans="1:10" ht="18" x14ac:dyDescent="0.35">
      <c r="A296" s="11">
        <f>MAX($A$10:A295)+1</f>
        <v>223</v>
      </c>
      <c r="B296" s="2" t="s">
        <v>6</v>
      </c>
      <c r="C296" s="1" t="s">
        <v>13</v>
      </c>
      <c r="D296" s="3">
        <v>112</v>
      </c>
      <c r="E296" s="4">
        <f t="shared" si="46"/>
        <v>1.2892828364222401E-2</v>
      </c>
      <c r="F296" s="3">
        <f t="shared" si="49"/>
        <v>2221.0625</v>
      </c>
      <c r="G296" s="3">
        <v>248759</v>
      </c>
      <c r="H296" s="4">
        <f t="shared" si="47"/>
        <v>6.7179163249317636E-2</v>
      </c>
      <c r="I296" s="3">
        <f t="shared" si="51"/>
        <v>248759</v>
      </c>
      <c r="J296" s="4">
        <f t="shared" si="48"/>
        <v>6.6128108706158317E-2</v>
      </c>
    </row>
    <row r="297" spans="1:10" ht="18" x14ac:dyDescent="0.35">
      <c r="A297" s="11">
        <f>MAX($A$10:A296)+1</f>
        <v>224</v>
      </c>
      <c r="B297" s="2" t="s">
        <v>6</v>
      </c>
      <c r="C297" s="1" t="s">
        <v>14</v>
      </c>
      <c r="D297" s="3">
        <v>17</v>
      </c>
      <c r="E297" s="4">
        <f t="shared" si="46"/>
        <v>1.9569471624266144E-3</v>
      </c>
      <c r="F297" s="3">
        <f t="shared" si="49"/>
        <v>3803.705882352941</v>
      </c>
      <c r="G297" s="3">
        <v>64663</v>
      </c>
      <c r="H297" s="4">
        <f t="shared" si="47"/>
        <v>1.7462709824330482E-2</v>
      </c>
      <c r="I297" s="3">
        <f t="shared" si="51"/>
        <v>64663</v>
      </c>
      <c r="J297" s="4">
        <f t="shared" si="48"/>
        <v>1.7189496232362711E-2</v>
      </c>
    </row>
    <row r="298" spans="1:10" ht="18" x14ac:dyDescent="0.35">
      <c r="A298" s="11">
        <f>MAX($A$10:A297)+1</f>
        <v>225</v>
      </c>
      <c r="B298" s="2" t="s">
        <v>6</v>
      </c>
      <c r="C298" s="1" t="s">
        <v>15</v>
      </c>
      <c r="D298" s="3">
        <v>3</v>
      </c>
      <c r="E298" s="4">
        <f t="shared" si="46"/>
        <v>3.4534361689881433E-4</v>
      </c>
      <c r="F298" s="3">
        <f t="shared" si="49"/>
        <v>689.33333333333337</v>
      </c>
      <c r="G298" s="3">
        <v>2068</v>
      </c>
      <c r="H298" s="4">
        <f t="shared" si="47"/>
        <v>5.5847832480267591E-4</v>
      </c>
      <c r="I298" s="3">
        <f t="shared" si="51"/>
        <v>2068</v>
      </c>
      <c r="J298" s="4">
        <f t="shared" si="48"/>
        <v>5.4974062769321073E-4</v>
      </c>
    </row>
    <row r="299" spans="1:10" ht="18" x14ac:dyDescent="0.35">
      <c r="A299" s="11">
        <f>MAX($A$10:A298)+1</f>
        <v>226</v>
      </c>
      <c r="B299" s="2" t="s">
        <v>16</v>
      </c>
      <c r="C299" s="1"/>
      <c r="D299" s="3">
        <v>186</v>
      </c>
      <c r="E299" s="4">
        <f t="shared" si="46"/>
        <v>2.1411304247726488E-2</v>
      </c>
      <c r="F299" s="3">
        <f t="shared" si="49"/>
        <v>2355.3978494623657</v>
      </c>
      <c r="G299" s="3">
        <v>438104</v>
      </c>
      <c r="H299" s="4">
        <f t="shared" si="47"/>
        <v>0.11831314700645626</v>
      </c>
      <c r="I299" s="3">
        <f t="shared" si="51"/>
        <v>438104</v>
      </c>
      <c r="J299" s="4">
        <f t="shared" si="48"/>
        <v>0.1164620734791617</v>
      </c>
    </row>
    <row r="300" spans="1:10" x14ac:dyDescent="0.25">
      <c r="A300" s="11">
        <f>MAX($A$10:A299)+1</f>
        <v>227</v>
      </c>
      <c r="B300" s="2" t="s">
        <v>17</v>
      </c>
      <c r="C300" s="1"/>
      <c r="D300" s="3">
        <v>22</v>
      </c>
      <c r="E300" s="4">
        <f t="shared" si="46"/>
        <v>2.5325198572579716E-3</v>
      </c>
      <c r="F300" s="3">
        <f t="shared" si="49"/>
        <v>689.09090909090912</v>
      </c>
      <c r="G300" s="3">
        <v>15160</v>
      </c>
      <c r="H300" s="4">
        <f t="shared" si="47"/>
        <v>4.0940674100621698E-3</v>
      </c>
      <c r="I300" s="3">
        <f t="shared" si="51"/>
        <v>15160</v>
      </c>
      <c r="J300" s="4">
        <f t="shared" si="48"/>
        <v>4.030013498950229E-3</v>
      </c>
    </row>
    <row r="301" spans="1:10" x14ac:dyDescent="0.25">
      <c r="A301" s="11">
        <f>MAX($A$10:A300)+1</f>
        <v>228</v>
      </c>
      <c r="B301" s="2" t="s">
        <v>18</v>
      </c>
      <c r="C301" s="1"/>
      <c r="D301" s="3">
        <v>16</v>
      </c>
      <c r="E301" s="4">
        <f t="shared" si="46"/>
        <v>1.8418326234603431E-3</v>
      </c>
      <c r="F301" s="3">
        <f t="shared" si="49"/>
        <v>2027.9375</v>
      </c>
      <c r="G301" s="3">
        <v>32447</v>
      </c>
      <c r="H301" s="4">
        <f t="shared" si="47"/>
        <v>8.7625465207313482E-3</v>
      </c>
      <c r="I301" s="3">
        <f t="shared" si="51"/>
        <v>32447</v>
      </c>
      <c r="J301" s="4">
        <f t="shared" si="48"/>
        <v>8.6254517150684759E-3</v>
      </c>
    </row>
    <row r="302" spans="1:10" x14ac:dyDescent="0.25">
      <c r="A302" s="11">
        <f>MAX($A$10:A301)+1</f>
        <v>229</v>
      </c>
      <c r="B302" s="2" t="s">
        <v>19</v>
      </c>
      <c r="C302" s="1"/>
      <c r="D302" s="3">
        <v>18</v>
      </c>
      <c r="E302" s="4">
        <f t="shared" si="46"/>
        <v>2.0720617013928861E-3</v>
      </c>
      <c r="F302" s="3">
        <f t="shared" si="49"/>
        <v>2723</v>
      </c>
      <c r="G302" s="3">
        <v>49014</v>
      </c>
      <c r="H302" s="4">
        <f t="shared" si="47"/>
        <v>1.3236584435144274E-2</v>
      </c>
      <c r="I302" s="3">
        <f t="shared" si="51"/>
        <v>49014</v>
      </c>
      <c r="J302" s="4">
        <f t="shared" si="48"/>
        <v>1.3029490873189086E-2</v>
      </c>
    </row>
    <row r="303" spans="1:10" x14ac:dyDescent="0.25">
      <c r="A303" s="11">
        <f>MAX($A$10:A302)+1</f>
        <v>230</v>
      </c>
      <c r="B303" s="2" t="s">
        <v>20</v>
      </c>
      <c r="C303" s="1"/>
      <c r="D303" s="3">
        <v>10</v>
      </c>
      <c r="E303" s="4">
        <f t="shared" si="46"/>
        <v>1.1511453896627143E-3</v>
      </c>
      <c r="F303" s="3">
        <f t="shared" si="49"/>
        <v>36720</v>
      </c>
      <c r="G303" s="3">
        <v>367200</v>
      </c>
      <c r="H303" s="4">
        <f t="shared" si="47"/>
        <v>9.9165010090687913E-2</v>
      </c>
      <c r="I303" s="3">
        <f t="shared" si="51"/>
        <v>367200</v>
      </c>
      <c r="J303" s="4">
        <f t="shared" si="48"/>
        <v>9.7613519578794467E-2</v>
      </c>
    </row>
    <row r="304" spans="1:10" x14ac:dyDescent="0.25">
      <c r="A304" s="11">
        <f>MAX($A$10:A303)+1</f>
        <v>231</v>
      </c>
      <c r="B304" s="2" t="s">
        <v>21</v>
      </c>
      <c r="C304" s="1"/>
      <c r="D304" s="3">
        <v>1</v>
      </c>
      <c r="E304" s="4">
        <f t="shared" si="46"/>
        <v>1.1511453896627144E-4</v>
      </c>
      <c r="F304" s="3">
        <f t="shared" si="49"/>
        <v>225960</v>
      </c>
      <c r="G304" s="3">
        <v>225960</v>
      </c>
      <c r="H304" s="4">
        <f t="shared" si="47"/>
        <v>6.1022128758420044E-2</v>
      </c>
      <c r="I304" s="3">
        <f t="shared" si="51"/>
        <v>225960</v>
      </c>
      <c r="J304" s="4">
        <f t="shared" si="48"/>
        <v>6.0067404368258165E-2</v>
      </c>
    </row>
    <row r="305" spans="1:10" x14ac:dyDescent="0.25">
      <c r="A305" s="11">
        <f>MAX($A$10:A304)+1</f>
        <v>232</v>
      </c>
      <c r="B305" s="2" t="s">
        <v>22</v>
      </c>
      <c r="C305" s="1"/>
      <c r="D305" s="3">
        <v>2</v>
      </c>
      <c r="E305" s="4">
        <f t="shared" si="46"/>
        <v>2.3022907793254289E-4</v>
      </c>
      <c r="F305" s="3">
        <f t="shared" si="49"/>
        <v>291000</v>
      </c>
      <c r="G305" s="3">
        <v>582000</v>
      </c>
      <c r="H305" s="4">
        <f t="shared" si="47"/>
        <v>0.15717330030713608</v>
      </c>
      <c r="I305" s="3">
        <f t="shared" si="51"/>
        <v>582000</v>
      </c>
      <c r="J305" s="4">
        <f t="shared" si="48"/>
        <v>0.15471423854808927</v>
      </c>
    </row>
    <row r="306" spans="1:10" x14ac:dyDescent="0.25">
      <c r="A306" s="11">
        <f>MAX($A$10:A305)+1</f>
        <v>233</v>
      </c>
      <c r="B306" s="2" t="s">
        <v>23</v>
      </c>
      <c r="C306" s="1"/>
      <c r="D306" s="3">
        <v>0</v>
      </c>
      <c r="E306" s="4">
        <f t="shared" si="46"/>
        <v>0</v>
      </c>
      <c r="F306" s="3">
        <v>0</v>
      </c>
      <c r="G306" s="3">
        <v>0</v>
      </c>
      <c r="H306" s="4">
        <f t="shared" si="47"/>
        <v>0</v>
      </c>
      <c r="I306" s="3">
        <f t="shared" si="51"/>
        <v>0</v>
      </c>
      <c r="J306" s="4">
        <f t="shared" si="48"/>
        <v>0</v>
      </c>
    </row>
    <row r="307" spans="1:10" x14ac:dyDescent="0.25">
      <c r="A307" s="11">
        <f>MAX($A$10:A306)+1</f>
        <v>234</v>
      </c>
      <c r="B307" s="2" t="s">
        <v>24</v>
      </c>
      <c r="C307" s="1"/>
      <c r="D307" s="3">
        <v>0</v>
      </c>
      <c r="E307" s="4">
        <f t="shared" si="46"/>
        <v>0</v>
      </c>
      <c r="F307" s="3">
        <v>0</v>
      </c>
      <c r="G307" s="3">
        <v>0</v>
      </c>
      <c r="H307" s="4">
        <f t="shared" si="47"/>
        <v>0</v>
      </c>
      <c r="I307" s="3">
        <f t="shared" si="51"/>
        <v>0</v>
      </c>
      <c r="J307" s="4">
        <f t="shared" si="48"/>
        <v>0</v>
      </c>
    </row>
    <row r="308" spans="1:10" x14ac:dyDescent="0.25">
      <c r="A308" s="11">
        <f>MAX($A$10:A307)+1</f>
        <v>235</v>
      </c>
      <c r="B308" s="2" t="s">
        <v>25</v>
      </c>
      <c r="C308" s="1"/>
      <c r="D308" s="3">
        <v>10</v>
      </c>
      <c r="E308" s="4">
        <f t="shared" si="46"/>
        <v>1.1511453896627143E-3</v>
      </c>
      <c r="F308" s="3">
        <f t="shared" si="49"/>
        <v>27532.799999999999</v>
      </c>
      <c r="G308" s="3">
        <v>275328</v>
      </c>
      <c r="H308" s="4">
        <f t="shared" si="47"/>
        <v>7.4354313448390316E-2</v>
      </c>
      <c r="I308" s="3">
        <f t="shared" si="51"/>
        <v>275328</v>
      </c>
      <c r="J308" s="4">
        <f t="shared" si="48"/>
        <v>7.3190999778296087E-2</v>
      </c>
    </row>
    <row r="309" spans="1:10" x14ac:dyDescent="0.25">
      <c r="A309" s="11">
        <f>MAX($A$10:A308)+1</f>
        <v>236</v>
      </c>
      <c r="B309" s="2" t="s">
        <v>26</v>
      </c>
      <c r="C309" s="1"/>
      <c r="D309" s="3">
        <v>4</v>
      </c>
      <c r="E309" s="4">
        <f t="shared" si="46"/>
        <v>4.6045815586508577E-4</v>
      </c>
      <c r="F309" s="3">
        <f t="shared" si="49"/>
        <v>39544</v>
      </c>
      <c r="G309" s="3">
        <v>158176</v>
      </c>
      <c r="H309" s="4">
        <f t="shared" si="47"/>
        <v>4.2716570359762125E-2</v>
      </c>
      <c r="I309" s="3">
        <f t="shared" si="51"/>
        <v>158176</v>
      </c>
      <c r="J309" s="4">
        <f t="shared" si="48"/>
        <v>4.2048246385880707E-2</v>
      </c>
    </row>
    <row r="310" spans="1:10" x14ac:dyDescent="0.25">
      <c r="A310" s="11">
        <f>MAX($A$10:A309)+1</f>
        <v>237</v>
      </c>
      <c r="B310" s="2" t="s">
        <v>27</v>
      </c>
      <c r="C310" s="1"/>
      <c r="D310" s="3">
        <v>1</v>
      </c>
      <c r="E310" s="4">
        <f t="shared" si="46"/>
        <v>1.1511453896627144E-4</v>
      </c>
      <c r="F310" s="3">
        <f t="shared" si="49"/>
        <v>93200</v>
      </c>
      <c r="G310" s="3">
        <v>93200</v>
      </c>
      <c r="H310" s="4">
        <f t="shared" si="47"/>
        <v>2.5169332626503577E-2</v>
      </c>
      <c r="I310" s="3">
        <f t="shared" si="51"/>
        <v>93200</v>
      </c>
      <c r="J310" s="4">
        <f t="shared" si="48"/>
        <v>2.4775544729694021E-2</v>
      </c>
    </row>
    <row r="311" spans="1:10" x14ac:dyDescent="0.25">
      <c r="A311" s="11">
        <f>MAX($A$10:A310)+1</f>
        <v>238</v>
      </c>
      <c r="B311" s="2" t="s">
        <v>28</v>
      </c>
      <c r="C311" s="1"/>
      <c r="D311" s="3">
        <v>0</v>
      </c>
      <c r="E311" s="4">
        <f t="shared" si="46"/>
        <v>0</v>
      </c>
      <c r="F311" s="3">
        <v>0</v>
      </c>
      <c r="G311" s="3">
        <v>0</v>
      </c>
      <c r="H311" s="4">
        <f t="shared" si="47"/>
        <v>0</v>
      </c>
      <c r="I311" s="3">
        <f t="shared" si="51"/>
        <v>0</v>
      </c>
      <c r="J311" s="4">
        <f t="shared" si="48"/>
        <v>0</v>
      </c>
    </row>
    <row r="312" spans="1:10" x14ac:dyDescent="0.25">
      <c r="A312" s="11">
        <f>MAX($A$10:A311)+1</f>
        <v>239</v>
      </c>
      <c r="B312" s="2" t="s">
        <v>29</v>
      </c>
      <c r="C312" s="1"/>
      <c r="D312" s="3">
        <v>0</v>
      </c>
      <c r="E312" s="4">
        <f t="shared" si="46"/>
        <v>0</v>
      </c>
      <c r="F312" s="3">
        <v>0</v>
      </c>
      <c r="G312" s="3">
        <v>0</v>
      </c>
      <c r="H312" s="4">
        <f t="shared" si="47"/>
        <v>0</v>
      </c>
      <c r="I312" s="3">
        <f t="shared" si="51"/>
        <v>0</v>
      </c>
      <c r="J312" s="4">
        <f t="shared" si="48"/>
        <v>0</v>
      </c>
    </row>
    <row r="313" spans="1:10" x14ac:dyDescent="0.25">
      <c r="A313" s="11">
        <f>MAX($A$10:A312)+1</f>
        <v>240</v>
      </c>
      <c r="B313" s="2" t="s">
        <v>30</v>
      </c>
      <c r="C313" s="1"/>
      <c r="D313" s="3">
        <v>3</v>
      </c>
      <c r="E313" s="4">
        <f t="shared" si="46"/>
        <v>3.4534361689881433E-4</v>
      </c>
      <c r="F313" s="3">
        <f t="shared" si="49"/>
        <v>18698</v>
      </c>
      <c r="G313" s="3">
        <v>56094</v>
      </c>
      <c r="H313" s="4">
        <f t="shared" si="47"/>
        <v>1.5148589531664074E-2</v>
      </c>
      <c r="I313" s="3">
        <f t="shared" si="51"/>
        <v>56094</v>
      </c>
      <c r="J313" s="4">
        <f t="shared" si="48"/>
        <v>1.4911581610165842E-2</v>
      </c>
    </row>
    <row r="314" spans="1:10" x14ac:dyDescent="0.25">
      <c r="A314" s="11">
        <f>MAX($A$10:A313)+1</f>
        <v>241</v>
      </c>
      <c r="B314" s="2" t="s">
        <v>31</v>
      </c>
      <c r="C314" s="1"/>
      <c r="D314" s="3">
        <v>1</v>
      </c>
      <c r="E314" s="4">
        <f t="shared" si="46"/>
        <v>1.1511453896627144E-4</v>
      </c>
      <c r="F314" s="3">
        <f t="shared" si="49"/>
        <v>49213</v>
      </c>
      <c r="G314" s="3">
        <v>49213</v>
      </c>
      <c r="H314" s="4">
        <f t="shared" si="47"/>
        <v>1.3290325821331765E-2</v>
      </c>
      <c r="I314" s="3">
        <f t="shared" si="51"/>
        <v>49213</v>
      </c>
      <c r="J314" s="4">
        <f t="shared" si="48"/>
        <v>1.3082391446163433E-2</v>
      </c>
    </row>
    <row r="315" spans="1:10" x14ac:dyDescent="0.25">
      <c r="A315" s="11">
        <f>MAX($A$10:A314)+1</f>
        <v>242</v>
      </c>
      <c r="B315" s="2" t="s">
        <v>32</v>
      </c>
      <c r="C315" s="1"/>
      <c r="D315" s="3">
        <v>0</v>
      </c>
      <c r="E315" s="4">
        <f t="shared" si="46"/>
        <v>0</v>
      </c>
      <c r="F315" s="3">
        <v>0</v>
      </c>
      <c r="G315" s="3">
        <v>0</v>
      </c>
      <c r="H315" s="4">
        <f t="shared" si="47"/>
        <v>0</v>
      </c>
      <c r="I315" s="3">
        <f t="shared" si="51"/>
        <v>0</v>
      </c>
      <c r="J315" s="4">
        <f t="shared" si="48"/>
        <v>0</v>
      </c>
    </row>
    <row r="316" spans="1:10" x14ac:dyDescent="0.25">
      <c r="A316" s="11">
        <f>MAX($A$10:A315)+1</f>
        <v>243</v>
      </c>
      <c r="B316" s="2" t="s">
        <v>33</v>
      </c>
      <c r="C316" s="1"/>
      <c r="D316" s="3">
        <v>1</v>
      </c>
      <c r="E316" s="4">
        <f t="shared" si="46"/>
        <v>1.1511453896627144E-4</v>
      </c>
      <c r="F316" s="3">
        <f t="shared" si="49"/>
        <v>156000</v>
      </c>
      <c r="G316" s="3">
        <v>156000</v>
      </c>
      <c r="H316" s="4">
        <f t="shared" si="47"/>
        <v>4.2128925855521006E-2</v>
      </c>
      <c r="I316" s="3">
        <f t="shared" si="51"/>
        <v>156000</v>
      </c>
      <c r="J316" s="4">
        <f t="shared" si="48"/>
        <v>4.1469795899487849E-2</v>
      </c>
    </row>
    <row r="317" spans="1:10" x14ac:dyDescent="0.25">
      <c r="A317" s="11">
        <f>MAX($A$10:A316)+1</f>
        <v>244</v>
      </c>
      <c r="B317" s="2" t="s">
        <v>34</v>
      </c>
      <c r="D317" s="3">
        <f t="shared" ref="D317:J317" si="52">SUM(D290:D316)</f>
        <v>8687</v>
      </c>
      <c r="E317" s="5">
        <f t="shared" si="52"/>
        <v>1.0000000000000004</v>
      </c>
      <c r="F317" s="3">
        <f t="shared" si="52"/>
        <v>953194.97538781946</v>
      </c>
      <c r="G317" s="3">
        <f t="shared" si="52"/>
        <v>3702919</v>
      </c>
      <c r="H317" s="5">
        <f t="shared" si="52"/>
        <v>0.99999999999999989</v>
      </c>
      <c r="I317" s="3">
        <f t="shared" si="52"/>
        <v>3761774</v>
      </c>
      <c r="J317" s="5">
        <f t="shared" si="52"/>
        <v>1</v>
      </c>
    </row>
    <row r="320" spans="1:10" ht="18.75" x14ac:dyDescent="0.3">
      <c r="A320" s="43" t="s">
        <v>47</v>
      </c>
      <c r="B320" s="40"/>
      <c r="C320" s="44"/>
      <c r="D320" s="40"/>
      <c r="E320" s="40"/>
      <c r="F320" s="40"/>
      <c r="G320" s="40"/>
      <c r="H320" s="40"/>
      <c r="I320" s="40"/>
      <c r="J320" s="40"/>
    </row>
    <row r="322" spans="1:9" x14ac:dyDescent="0.25">
      <c r="A322" s="11" t="s">
        <v>63</v>
      </c>
      <c r="B322" s="12" t="s">
        <v>44</v>
      </c>
    </row>
    <row r="323" spans="1:9" x14ac:dyDescent="0.25">
      <c r="A323" s="11" t="s">
        <v>62</v>
      </c>
      <c r="D323" s="53" t="s">
        <v>35</v>
      </c>
      <c r="E323" s="54"/>
      <c r="F323" s="53" t="s">
        <v>36</v>
      </c>
      <c r="G323" s="54"/>
      <c r="H323" s="53" t="s">
        <v>34</v>
      </c>
      <c r="I323" s="54"/>
    </row>
    <row r="324" spans="1:9" ht="45" customHeight="1" x14ac:dyDescent="0.25">
      <c r="A324" s="35"/>
      <c r="B324" s="25" t="s">
        <v>2</v>
      </c>
      <c r="C324" s="25" t="s">
        <v>3</v>
      </c>
      <c r="D324" s="26" t="s">
        <v>37</v>
      </c>
      <c r="E324" s="27" t="s">
        <v>65</v>
      </c>
      <c r="F324" s="26" t="s">
        <v>38</v>
      </c>
      <c r="G324" s="27" t="s">
        <v>65</v>
      </c>
      <c r="H324" s="27" t="s">
        <v>65</v>
      </c>
      <c r="I324" s="27"/>
    </row>
    <row r="325" spans="1:9" s="28" customFormat="1" ht="11.25" x14ac:dyDescent="0.2">
      <c r="B325" s="30"/>
      <c r="C325" s="30"/>
      <c r="D325" s="31"/>
      <c r="E325" s="32" t="s">
        <v>64</v>
      </c>
      <c r="F325" s="31"/>
      <c r="G325" s="32" t="s">
        <v>64</v>
      </c>
      <c r="H325" s="32" t="s">
        <v>64</v>
      </c>
      <c r="I325" s="32" t="s">
        <v>5</v>
      </c>
    </row>
    <row r="326" spans="1:9" ht="18" x14ac:dyDescent="0.35">
      <c r="A326" s="11">
        <f>MAX($A$10:A318)+1</f>
        <v>245</v>
      </c>
      <c r="B326" s="2" t="s">
        <v>6</v>
      </c>
      <c r="C326" s="1" t="s">
        <v>7</v>
      </c>
      <c r="D326" s="4">
        <f t="shared" ref="D326:D352" si="53">+J290</f>
        <v>5.9014709549271172E-3</v>
      </c>
      <c r="E326" s="6">
        <f t="shared" ref="E326:E352" si="54">D326*$E$353</f>
        <v>0.41926618644903618</v>
      </c>
      <c r="F326" s="4">
        <f t="shared" ref="F326:F352" si="55">+H290</f>
        <v>1.8687959417961885E-4</v>
      </c>
      <c r="G326" s="6">
        <f t="shared" ref="G326:G352" si="56">F326*$G$353</f>
        <v>5.936314008755504E-3</v>
      </c>
      <c r="H326" s="6">
        <f>+E326+G326</f>
        <v>0.42520250045779168</v>
      </c>
      <c r="I326" s="4">
        <f t="shared" ref="I326:I352" si="57">H326/$H$353</f>
        <v>4.1358167832441541E-3</v>
      </c>
    </row>
    <row r="327" spans="1:9" ht="18" x14ac:dyDescent="0.35">
      <c r="A327" s="11">
        <f>MAX($A$10:A326)+1</f>
        <v>246</v>
      </c>
      <c r="B327" s="2" t="s">
        <v>6</v>
      </c>
      <c r="C327" s="1" t="s">
        <v>8</v>
      </c>
      <c r="D327" s="4">
        <f t="shared" si="53"/>
        <v>7.0418903421630326E-3</v>
      </c>
      <c r="E327" s="6">
        <f t="shared" si="54"/>
        <v>0.50028654410067419</v>
      </c>
      <c r="F327" s="4">
        <f t="shared" si="55"/>
        <v>1.8101935257022906E-3</v>
      </c>
      <c r="G327" s="6">
        <f t="shared" si="56"/>
        <v>5.7501608093479969E-2</v>
      </c>
      <c r="H327" s="6">
        <f t="shared" ref="H327:H352" si="58">+E327+G327</f>
        <v>0.55778815219415412</v>
      </c>
      <c r="I327" s="4">
        <f t="shared" si="57"/>
        <v>5.4254375241340469E-3</v>
      </c>
    </row>
    <row r="328" spans="1:9" ht="18" x14ac:dyDescent="0.35">
      <c r="A328" s="11">
        <f>MAX($A$10:A327)+1</f>
        <v>247</v>
      </c>
      <c r="B328" s="2" t="s">
        <v>6</v>
      </c>
      <c r="C328" s="1" t="s">
        <v>9</v>
      </c>
      <c r="D328" s="4">
        <f t="shared" si="53"/>
        <v>1.786391207977938E-2</v>
      </c>
      <c r="E328" s="6">
        <f t="shared" si="54"/>
        <v>1.2691300778997849</v>
      </c>
      <c r="F328" s="4">
        <f t="shared" si="55"/>
        <v>1.3405640253000404E-2</v>
      </c>
      <c r="G328" s="6">
        <f t="shared" si="56"/>
        <v>0.42583616675523583</v>
      </c>
      <c r="H328" s="6">
        <f t="shared" si="58"/>
        <v>1.6949662446550207</v>
      </c>
      <c r="I328" s="4">
        <f t="shared" si="57"/>
        <v>1.648642666524586E-2</v>
      </c>
    </row>
    <row r="329" spans="1:9" ht="18" x14ac:dyDescent="0.35">
      <c r="A329" s="11">
        <f>MAX($A$10:A328)+1</f>
        <v>248</v>
      </c>
      <c r="B329" s="2" t="s">
        <v>6</v>
      </c>
      <c r="C329" s="1" t="s">
        <v>10</v>
      </c>
      <c r="D329" s="4">
        <f t="shared" si="53"/>
        <v>3.8698231206872075E-2</v>
      </c>
      <c r="E329" s="6">
        <f t="shared" si="54"/>
        <v>2.7492908029789183</v>
      </c>
      <c r="F329" s="4">
        <f t="shared" si="55"/>
        <v>3.9313309310843689E-2</v>
      </c>
      <c r="G329" s="6">
        <f t="shared" si="56"/>
        <v>1.2488048779054532</v>
      </c>
      <c r="H329" s="6">
        <f t="shared" si="58"/>
        <v>3.9980956808843713</v>
      </c>
      <c r="I329" s="4">
        <f t="shared" si="57"/>
        <v>3.8888273705387007E-2</v>
      </c>
    </row>
    <row r="330" spans="1:9" ht="18" x14ac:dyDescent="0.35">
      <c r="A330" s="11">
        <f>MAX($A$10:A329)+1</f>
        <v>249</v>
      </c>
      <c r="B330" s="2" t="s">
        <v>6</v>
      </c>
      <c r="C330" s="1" t="s">
        <v>11</v>
      </c>
      <c r="D330" s="4">
        <f t="shared" si="53"/>
        <v>8.6260631287259679E-2</v>
      </c>
      <c r="E330" s="6">
        <f t="shared" si="54"/>
        <v>6.1283307495228412</v>
      </c>
      <c r="F330" s="4">
        <f t="shared" si="55"/>
        <v>8.7631676523304988E-2</v>
      </c>
      <c r="G330" s="6">
        <f t="shared" si="56"/>
        <v>2.7836594532414733</v>
      </c>
      <c r="H330" s="6">
        <f t="shared" si="58"/>
        <v>8.911990202764315</v>
      </c>
      <c r="I330" s="4">
        <f t="shared" si="57"/>
        <v>8.6684247183440366E-2</v>
      </c>
    </row>
    <row r="331" spans="1:9" ht="18" x14ac:dyDescent="0.35">
      <c r="A331" s="11">
        <f>MAX($A$10:A330)+1</f>
        <v>250</v>
      </c>
      <c r="B331" s="2" t="s">
        <v>6</v>
      </c>
      <c r="C331" s="1" t="s">
        <v>12</v>
      </c>
      <c r="D331" s="4">
        <f t="shared" si="53"/>
        <v>9.6345766651585132E-2</v>
      </c>
      <c r="E331" s="6">
        <f t="shared" si="54"/>
        <v>6.8448226676085868</v>
      </c>
      <c r="F331" s="4">
        <f t="shared" si="55"/>
        <v>9.7877107222707274E-2</v>
      </c>
      <c r="G331" s="6">
        <f t="shared" si="56"/>
        <v>3.109110148131887</v>
      </c>
      <c r="H331" s="6">
        <f t="shared" si="58"/>
        <v>9.9539328157404743</v>
      </c>
      <c r="I331" s="4">
        <f t="shared" si="57"/>
        <v>9.6818909470902229E-2</v>
      </c>
    </row>
    <row r="332" spans="1:9" ht="18" x14ac:dyDescent="0.35">
      <c r="A332" s="11">
        <f>MAX($A$10:A331)+1</f>
        <v>251</v>
      </c>
      <c r="B332" s="2" t="s">
        <v>6</v>
      </c>
      <c r="C332" s="1" t="s">
        <v>13</v>
      </c>
      <c r="D332" s="4">
        <f t="shared" si="53"/>
        <v>6.6128108706158317E-2</v>
      </c>
      <c r="E332" s="6">
        <f t="shared" si="54"/>
        <v>4.6980287060754859</v>
      </c>
      <c r="F332" s="4">
        <f t="shared" si="55"/>
        <v>6.7179163249317636E-2</v>
      </c>
      <c r="G332" s="6">
        <f t="shared" si="56"/>
        <v>2.1339762088208243</v>
      </c>
      <c r="H332" s="6">
        <f t="shared" si="58"/>
        <v>6.8320049148963102</v>
      </c>
      <c r="I332" s="4">
        <f t="shared" si="57"/>
        <v>6.6452856132814708E-2</v>
      </c>
    </row>
    <row r="333" spans="1:9" ht="18" x14ac:dyDescent="0.35">
      <c r="A333" s="11">
        <f>MAX($A$10:A332)+1</f>
        <v>252</v>
      </c>
      <c r="B333" s="2" t="s">
        <v>6</v>
      </c>
      <c r="C333" s="1" t="s">
        <v>14</v>
      </c>
      <c r="D333" s="4">
        <f t="shared" si="53"/>
        <v>1.7189496232362711E-2</v>
      </c>
      <c r="E333" s="6">
        <f t="shared" si="54"/>
        <v>1.2212166402862175</v>
      </c>
      <c r="F333" s="4">
        <f t="shared" si="55"/>
        <v>1.7462709824330482E-2</v>
      </c>
      <c r="G333" s="6">
        <f t="shared" si="56"/>
        <v>0.55471079876901319</v>
      </c>
      <c r="H333" s="6">
        <f t="shared" si="58"/>
        <v>1.7759274390552306</v>
      </c>
      <c r="I333" s="4">
        <f t="shared" si="57"/>
        <v>1.7273911842852711E-2</v>
      </c>
    </row>
    <row r="334" spans="1:9" ht="18" x14ac:dyDescent="0.35">
      <c r="A334" s="11">
        <f>MAX($A$10:A333)+1</f>
        <v>253</v>
      </c>
      <c r="B334" s="2" t="s">
        <v>6</v>
      </c>
      <c r="C334" s="1" t="s">
        <v>15</v>
      </c>
      <c r="D334" s="4">
        <f t="shared" si="53"/>
        <v>5.4974062769321073E-4</v>
      </c>
      <c r="E334" s="6">
        <f t="shared" si="54"/>
        <v>3.905596727822553E-2</v>
      </c>
      <c r="F334" s="4">
        <f t="shared" si="55"/>
        <v>5.5847832480267591E-4</v>
      </c>
      <c r="G334" s="6">
        <f t="shared" si="56"/>
        <v>1.7740314118650839E-2</v>
      </c>
      <c r="H334" s="6">
        <f t="shared" si="58"/>
        <v>5.6796281396876369E-2</v>
      </c>
      <c r="I334" s="4">
        <f t="shared" si="57"/>
        <v>5.5244033977729773E-4</v>
      </c>
    </row>
    <row r="335" spans="1:9" ht="18" x14ac:dyDescent="0.35">
      <c r="A335" s="11">
        <f>MAX($A$10:A334)+1</f>
        <v>254</v>
      </c>
      <c r="B335" s="2" t="s">
        <v>16</v>
      </c>
      <c r="C335" s="1"/>
      <c r="D335" s="4">
        <f t="shared" si="53"/>
        <v>0.1164620734791617</v>
      </c>
      <c r="E335" s="6">
        <f t="shared" si="54"/>
        <v>8.2739726733364201</v>
      </c>
      <c r="F335" s="4">
        <f t="shared" si="55"/>
        <v>0.11831314700645626</v>
      </c>
      <c r="G335" s="6">
        <f t="shared" si="56"/>
        <v>3.7582701047569671</v>
      </c>
      <c r="H335" s="6">
        <f t="shared" si="58"/>
        <v>12.032242778093387</v>
      </c>
      <c r="I335" s="4">
        <f t="shared" si="57"/>
        <v>0.11703400513432942</v>
      </c>
    </row>
    <row r="336" spans="1:9" x14ac:dyDescent="0.25">
      <c r="A336" s="11">
        <f>MAX($A$10:A335)+1</f>
        <v>255</v>
      </c>
      <c r="B336" s="2" t="s">
        <v>17</v>
      </c>
      <c r="C336" s="1"/>
      <c r="D336" s="4">
        <f t="shared" si="53"/>
        <v>4.030013498950229E-3</v>
      </c>
      <c r="E336" s="6">
        <f t="shared" si="54"/>
        <v>0.28630970209763007</v>
      </c>
      <c r="F336" s="4">
        <f t="shared" si="55"/>
        <v>4.0940674100621698E-3</v>
      </c>
      <c r="G336" s="6">
        <f t="shared" si="56"/>
        <v>0.13004988493169573</v>
      </c>
      <c r="H336" s="6">
        <f t="shared" si="58"/>
        <v>0.4163595870293258</v>
      </c>
      <c r="I336" s="4">
        <f t="shared" si="57"/>
        <v>4.0498044250598811E-3</v>
      </c>
    </row>
    <row r="337" spans="1:9" x14ac:dyDescent="0.25">
      <c r="A337" s="11">
        <f>MAX($A$10:A336)+1</f>
        <v>256</v>
      </c>
      <c r="B337" s="2" t="s">
        <v>18</v>
      </c>
      <c r="C337" s="1"/>
      <c r="D337" s="4">
        <f t="shared" si="53"/>
        <v>8.6254517150684759E-3</v>
      </c>
      <c r="E337" s="6">
        <f t="shared" si="54"/>
        <v>0.61278963746449888</v>
      </c>
      <c r="F337" s="4">
        <f t="shared" si="55"/>
        <v>8.7625465207313482E-3</v>
      </c>
      <c r="G337" s="6">
        <f t="shared" si="56"/>
        <v>0.27834621480070787</v>
      </c>
      <c r="H337" s="6">
        <f t="shared" si="58"/>
        <v>0.89113585226520675</v>
      </c>
      <c r="I337" s="4">
        <f t="shared" si="57"/>
        <v>8.6678103021054064E-3</v>
      </c>
    </row>
    <row r="338" spans="1:9" x14ac:dyDescent="0.25">
      <c r="A338" s="11">
        <f>MAX($A$10:A337)+1</f>
        <v>257</v>
      </c>
      <c r="B338" s="2" t="s">
        <v>19</v>
      </c>
      <c r="C338" s="1"/>
      <c r="D338" s="4">
        <f t="shared" si="53"/>
        <v>1.3029490873189086E-2</v>
      </c>
      <c r="E338" s="6">
        <f t="shared" si="54"/>
        <v>0.92567175056815576</v>
      </c>
      <c r="F338" s="4">
        <f t="shared" si="55"/>
        <v>1.3236584435144274E-2</v>
      </c>
      <c r="G338" s="6">
        <f t="shared" si="56"/>
        <v>0.42046603298430962</v>
      </c>
      <c r="H338" s="6">
        <f t="shared" si="58"/>
        <v>1.3461377835524653</v>
      </c>
      <c r="I338" s="4">
        <f t="shared" si="57"/>
        <v>1.3093477182710091E-2</v>
      </c>
    </row>
    <row r="339" spans="1:9" x14ac:dyDescent="0.25">
      <c r="A339" s="11">
        <f>MAX($A$10:A338)+1</f>
        <v>258</v>
      </c>
      <c r="B339" s="2" t="s">
        <v>20</v>
      </c>
      <c r="C339" s="1"/>
      <c r="D339" s="4">
        <f t="shared" si="53"/>
        <v>9.7613519578794467E-2</v>
      </c>
      <c r="E339" s="6">
        <f t="shared" si="54"/>
        <v>6.9348893542381109</v>
      </c>
      <c r="F339" s="4">
        <f t="shared" si="55"/>
        <v>9.9165010090687913E-2</v>
      </c>
      <c r="G339" s="6">
        <f t="shared" si="56"/>
        <v>3.1500209595592787</v>
      </c>
      <c r="H339" s="6">
        <f t="shared" si="58"/>
        <v>10.084910313797391</v>
      </c>
      <c r="I339" s="4">
        <f t="shared" si="57"/>
        <v>9.8092888184827726E-2</v>
      </c>
    </row>
    <row r="340" spans="1:9" x14ac:dyDescent="0.25">
      <c r="A340" s="11">
        <f>MAX($A$10:A339)+1</f>
        <v>259</v>
      </c>
      <c r="B340" s="2" t="s">
        <v>21</v>
      </c>
      <c r="C340" s="1"/>
      <c r="D340" s="4">
        <f t="shared" si="53"/>
        <v>6.0067404368258165E-2</v>
      </c>
      <c r="E340" s="6">
        <f t="shared" si="54"/>
        <v>4.2674498869380271</v>
      </c>
      <c r="F340" s="4">
        <f t="shared" si="55"/>
        <v>6.1022128758420044E-2</v>
      </c>
      <c r="G340" s="6">
        <f t="shared" si="56"/>
        <v>1.9383952506046149</v>
      </c>
      <c r="H340" s="6">
        <f t="shared" si="58"/>
        <v>6.2058451375426422</v>
      </c>
      <c r="I340" s="4">
        <f t="shared" si="57"/>
        <v>6.0362388383016538E-2</v>
      </c>
    </row>
    <row r="341" spans="1:9" x14ac:dyDescent="0.25">
      <c r="A341" s="11">
        <f>MAX($A$10:A340)+1</f>
        <v>260</v>
      </c>
      <c r="B341" s="2" t="s">
        <v>22</v>
      </c>
      <c r="C341" s="1"/>
      <c r="D341" s="4">
        <f t="shared" si="53"/>
        <v>0.15471423854808927</v>
      </c>
      <c r="E341" s="6">
        <f t="shared" si="54"/>
        <v>10.991572996096352</v>
      </c>
      <c r="F341" s="4">
        <f t="shared" si="55"/>
        <v>0.15717330030713608</v>
      </c>
      <c r="G341" s="6">
        <f t="shared" si="56"/>
        <v>4.9926802790400338</v>
      </c>
      <c r="H341" s="6">
        <f t="shared" si="58"/>
        <v>15.984253275136385</v>
      </c>
      <c r="I341" s="4">
        <f t="shared" si="57"/>
        <v>0.15547402212301126</v>
      </c>
    </row>
    <row r="342" spans="1:9" x14ac:dyDescent="0.25">
      <c r="A342" s="11">
        <f>MAX($A$10:A341)+1</f>
        <v>261</v>
      </c>
      <c r="B342" s="2" t="s">
        <v>23</v>
      </c>
      <c r="C342" s="1"/>
      <c r="D342" s="4">
        <f t="shared" si="53"/>
        <v>0</v>
      </c>
      <c r="E342" s="6">
        <f t="shared" si="54"/>
        <v>0</v>
      </c>
      <c r="F342" s="4">
        <f t="shared" si="55"/>
        <v>0</v>
      </c>
      <c r="G342" s="6">
        <f t="shared" si="56"/>
        <v>0</v>
      </c>
      <c r="H342" s="6">
        <f t="shared" si="58"/>
        <v>0</v>
      </c>
      <c r="I342" s="4">
        <f t="shared" si="57"/>
        <v>0</v>
      </c>
    </row>
    <row r="343" spans="1:9" x14ac:dyDescent="0.25">
      <c r="A343" s="11">
        <f>MAX($A$10:A342)+1</f>
        <v>262</v>
      </c>
      <c r="B343" s="2" t="s">
        <v>24</v>
      </c>
      <c r="C343" s="1"/>
      <c r="D343" s="4">
        <f t="shared" si="53"/>
        <v>0</v>
      </c>
      <c r="E343" s="6">
        <f t="shared" si="54"/>
        <v>0</v>
      </c>
      <c r="F343" s="4">
        <f t="shared" si="55"/>
        <v>0</v>
      </c>
      <c r="G343" s="6">
        <f t="shared" si="56"/>
        <v>0</v>
      </c>
      <c r="H343" s="6">
        <f t="shared" si="58"/>
        <v>0</v>
      </c>
      <c r="I343" s="4">
        <f t="shared" si="57"/>
        <v>0</v>
      </c>
    </row>
    <row r="344" spans="1:9" x14ac:dyDescent="0.25">
      <c r="A344" s="11">
        <f>MAX($A$10:A343)+1</f>
        <v>263</v>
      </c>
      <c r="B344" s="2" t="s">
        <v>25</v>
      </c>
      <c r="C344" s="1"/>
      <c r="D344" s="4">
        <f t="shared" si="53"/>
        <v>7.3190999778296087E-2</v>
      </c>
      <c r="E344" s="6">
        <f t="shared" si="54"/>
        <v>5.1998072334522618</v>
      </c>
      <c r="F344" s="4">
        <f t="shared" si="55"/>
        <v>7.4354313448390316E-2</v>
      </c>
      <c r="G344" s="6">
        <f t="shared" si="56"/>
        <v>2.3618980685009183</v>
      </c>
      <c r="H344" s="6">
        <f t="shared" si="58"/>
        <v>7.5617053019531806</v>
      </c>
      <c r="I344" s="4">
        <f t="shared" si="57"/>
        <v>7.3550432238976712E-2</v>
      </c>
    </row>
    <row r="345" spans="1:9" x14ac:dyDescent="0.25">
      <c r="A345" s="11">
        <f>MAX($A$10:A344)+1</f>
        <v>264</v>
      </c>
      <c r="B345" s="2" t="s">
        <v>26</v>
      </c>
      <c r="C345" s="1"/>
      <c r="D345" s="4">
        <f t="shared" si="53"/>
        <v>4.2048246385880707E-2</v>
      </c>
      <c r="E345" s="6">
        <f t="shared" si="54"/>
        <v>2.9872904643136371</v>
      </c>
      <c r="F345" s="4">
        <f t="shared" si="55"/>
        <v>4.2716570359762125E-2</v>
      </c>
      <c r="G345" s="6">
        <f t="shared" si="56"/>
        <v>1.3569109893770384</v>
      </c>
      <c r="H345" s="6">
        <f t="shared" si="58"/>
        <v>4.3442014536906752</v>
      </c>
      <c r="I345" s="4">
        <f t="shared" si="57"/>
        <v>4.2254740418091803E-2</v>
      </c>
    </row>
    <row r="346" spans="1:9" x14ac:dyDescent="0.25">
      <c r="A346" s="11">
        <f>MAX($A$10:A345)+1</f>
        <v>265</v>
      </c>
      <c r="B346" s="2" t="s">
        <v>27</v>
      </c>
      <c r="C346" s="1"/>
      <c r="D346" s="4">
        <f t="shared" si="53"/>
        <v>2.4775544729694021E-2</v>
      </c>
      <c r="E346" s="6">
        <f t="shared" si="54"/>
        <v>1.7601625485157733</v>
      </c>
      <c r="F346" s="4">
        <f t="shared" si="55"/>
        <v>2.5169332626503577E-2</v>
      </c>
      <c r="G346" s="6">
        <f t="shared" si="56"/>
        <v>0.79951512372256206</v>
      </c>
      <c r="H346" s="6">
        <f t="shared" si="58"/>
        <v>2.5596776722383354</v>
      </c>
      <c r="I346" s="4">
        <f t="shared" si="57"/>
        <v>2.4897214539286339E-2</v>
      </c>
    </row>
    <row r="347" spans="1:9" x14ac:dyDescent="0.25">
      <c r="A347" s="11">
        <f>MAX($A$10:A346)+1</f>
        <v>266</v>
      </c>
      <c r="B347" s="2" t="s">
        <v>28</v>
      </c>
      <c r="C347" s="1"/>
      <c r="D347" s="4">
        <f t="shared" si="53"/>
        <v>0</v>
      </c>
      <c r="E347" s="6">
        <f t="shared" si="54"/>
        <v>0</v>
      </c>
      <c r="F347" s="4">
        <f t="shared" si="55"/>
        <v>0</v>
      </c>
      <c r="G347" s="6">
        <f t="shared" si="56"/>
        <v>0</v>
      </c>
      <c r="H347" s="6">
        <f t="shared" si="58"/>
        <v>0</v>
      </c>
      <c r="I347" s="4">
        <f t="shared" si="57"/>
        <v>0</v>
      </c>
    </row>
    <row r="348" spans="1:9" x14ac:dyDescent="0.25">
      <c r="A348" s="11">
        <f>MAX($A$10:A347)+1</f>
        <v>267</v>
      </c>
      <c r="B348" s="2" t="s">
        <v>29</v>
      </c>
      <c r="C348" s="1"/>
      <c r="D348" s="4">
        <f t="shared" si="53"/>
        <v>0</v>
      </c>
      <c r="E348" s="6">
        <f t="shared" si="54"/>
        <v>0</v>
      </c>
      <c r="F348" s="4">
        <f t="shared" si="55"/>
        <v>0</v>
      </c>
      <c r="G348" s="6">
        <f t="shared" si="56"/>
        <v>0</v>
      </c>
      <c r="H348" s="6">
        <f t="shared" si="58"/>
        <v>0</v>
      </c>
      <c r="I348" s="4">
        <f t="shared" si="57"/>
        <v>0</v>
      </c>
    </row>
    <row r="349" spans="1:9" x14ac:dyDescent="0.25">
      <c r="A349" s="11">
        <f>MAX($A$10:A348)+1</f>
        <v>268</v>
      </c>
      <c r="B349" s="2" t="s">
        <v>30</v>
      </c>
      <c r="C349" s="1"/>
      <c r="D349" s="4">
        <f t="shared" si="53"/>
        <v>1.4911581610165842E-2</v>
      </c>
      <c r="E349" s="6">
        <f t="shared" si="54"/>
        <v>1.0593836694897403</v>
      </c>
      <c r="F349" s="4">
        <f t="shared" si="55"/>
        <v>1.5148589531664074E-2</v>
      </c>
      <c r="G349" s="6">
        <f t="shared" si="56"/>
        <v>0.48120173122417809</v>
      </c>
      <c r="H349" s="6">
        <f t="shared" si="58"/>
        <v>1.5405854007139184</v>
      </c>
      <c r="I349" s="4">
        <f t="shared" si="57"/>
        <v>1.4984810647711674E-2</v>
      </c>
    </row>
    <row r="350" spans="1:9" x14ac:dyDescent="0.25">
      <c r="A350" s="11">
        <f>MAX($A$10:A349)+1</f>
        <v>269</v>
      </c>
      <c r="B350" s="2" t="s">
        <v>31</v>
      </c>
      <c r="C350" s="1"/>
      <c r="D350" s="4">
        <f t="shared" si="53"/>
        <v>1.3082391446163433E-2</v>
      </c>
      <c r="E350" s="6">
        <f t="shared" si="54"/>
        <v>0.92943003755479348</v>
      </c>
      <c r="F350" s="4">
        <f t="shared" si="55"/>
        <v>1.3290325821331765E-2</v>
      </c>
      <c r="G350" s="6">
        <f t="shared" si="56"/>
        <v>0.4221731521862494</v>
      </c>
      <c r="H350" s="6">
        <f t="shared" si="58"/>
        <v>1.3516031897410428</v>
      </c>
      <c r="I350" s="4">
        <f t="shared" si="57"/>
        <v>1.3146637544226378E-2</v>
      </c>
    </row>
    <row r="351" spans="1:9" x14ac:dyDescent="0.25">
      <c r="A351" s="11">
        <f>MAX($A$10:A350)+1</f>
        <v>270</v>
      </c>
      <c r="B351" s="2" t="s">
        <v>32</v>
      </c>
      <c r="C351" s="1"/>
      <c r="D351" s="4">
        <f t="shared" si="53"/>
        <v>0</v>
      </c>
      <c r="E351" s="6">
        <f t="shared" si="54"/>
        <v>0</v>
      </c>
      <c r="F351" s="4">
        <f t="shared" si="55"/>
        <v>0</v>
      </c>
      <c r="G351" s="6">
        <f t="shared" si="56"/>
        <v>0</v>
      </c>
      <c r="H351" s="6">
        <f t="shared" si="58"/>
        <v>0</v>
      </c>
      <c r="I351" s="4">
        <f t="shared" si="57"/>
        <v>0</v>
      </c>
    </row>
    <row r="352" spans="1:9" x14ac:dyDescent="0.25">
      <c r="A352" s="11">
        <f>MAX($A$10:A351)+1</f>
        <v>271</v>
      </c>
      <c r="B352" s="2" t="s">
        <v>33</v>
      </c>
      <c r="C352" s="1"/>
      <c r="D352" s="4">
        <f t="shared" si="53"/>
        <v>4.1469795899487849E-2</v>
      </c>
      <c r="E352" s="6">
        <f t="shared" si="54"/>
        <v>2.9461948236959299</v>
      </c>
      <c r="F352" s="4">
        <f t="shared" si="55"/>
        <v>4.2128925855521006E-2</v>
      </c>
      <c r="G352" s="6">
        <f t="shared" si="56"/>
        <v>1.3382441985055757</v>
      </c>
      <c r="H352" s="6">
        <f t="shared" si="58"/>
        <v>4.2844390222015054</v>
      </c>
      <c r="I352" s="4">
        <f t="shared" si="57"/>
        <v>4.1673449228848379E-2</v>
      </c>
    </row>
    <row r="353" spans="1:10" x14ac:dyDescent="0.25">
      <c r="A353" s="11">
        <f>MAX($A$10:A352)+1</f>
        <v>272</v>
      </c>
      <c r="B353" s="2" t="s">
        <v>34</v>
      </c>
      <c r="D353" s="5">
        <f>SUM(D326:D352)</f>
        <v>1</v>
      </c>
      <c r="E353" s="6">
        <v>71.044353119961102</v>
      </c>
      <c r="F353" s="5">
        <f>SUM(F326:F352)</f>
        <v>0.99999999999999989</v>
      </c>
      <c r="G353" s="6">
        <v>31.765447880038902</v>
      </c>
      <c r="H353" s="6">
        <f>SUM(H326:H352)</f>
        <v>102.80980100000001</v>
      </c>
      <c r="I353" s="5">
        <f>SUM(I326:I352)</f>
        <v>0.99999999999999989</v>
      </c>
    </row>
    <row r="355" spans="1:10" x14ac:dyDescent="0.25">
      <c r="C355" s="23" t="s">
        <v>57</v>
      </c>
      <c r="D355" s="19"/>
      <c r="E355" s="55" t="s">
        <v>35</v>
      </c>
      <c r="F355" s="55"/>
      <c r="G355" s="20" t="s">
        <v>36</v>
      </c>
      <c r="H355" s="55" t="s">
        <v>34</v>
      </c>
      <c r="I355" s="55"/>
    </row>
    <row r="356" spans="1:10" x14ac:dyDescent="0.25">
      <c r="C356" s="19"/>
      <c r="D356" s="21" t="s">
        <v>71</v>
      </c>
      <c r="E356" s="21" t="s">
        <v>39</v>
      </c>
      <c r="F356" s="21" t="s">
        <v>40</v>
      </c>
      <c r="G356" s="21" t="s">
        <v>40</v>
      </c>
      <c r="H356" s="21" t="s">
        <v>39</v>
      </c>
      <c r="I356" s="21" t="s">
        <v>40</v>
      </c>
    </row>
    <row r="357" spans="1:10" x14ac:dyDescent="0.25">
      <c r="A357" s="11">
        <f>MAX($A$10:A356)+1</f>
        <v>273</v>
      </c>
      <c r="C357" s="19" t="s">
        <v>37</v>
      </c>
      <c r="D357" s="15">
        <f>+I317</f>
        <v>3761774</v>
      </c>
      <c r="E357" s="14"/>
      <c r="F357" s="14"/>
      <c r="G357" s="14"/>
      <c r="H357" s="14"/>
      <c r="I357" s="14"/>
    </row>
    <row r="358" spans="1:10" x14ac:dyDescent="0.25">
      <c r="A358" s="11">
        <f>MAX($A$10:A357)+1</f>
        <v>274</v>
      </c>
      <c r="C358" s="22" t="s">
        <v>50</v>
      </c>
      <c r="D358" s="15">
        <f>+D317*30</f>
        <v>260610</v>
      </c>
      <c r="E358" s="16">
        <f>D358/D357</f>
        <v>6.9278484034394405E-2</v>
      </c>
      <c r="F358" s="14"/>
      <c r="G358" s="14"/>
      <c r="H358" s="16">
        <f>H361/(H361+I361)</f>
        <v>4.7873306197286608E-2</v>
      </c>
      <c r="I358" s="14"/>
    </row>
    <row r="359" spans="1:10" x14ac:dyDescent="0.25">
      <c r="A359" s="11">
        <f>MAX($A$10:A358)+1</f>
        <v>275</v>
      </c>
      <c r="C359" s="19" t="s">
        <v>51</v>
      </c>
      <c r="D359" s="15">
        <f>D357-D358</f>
        <v>3501164</v>
      </c>
      <c r="E359" s="14"/>
      <c r="F359" s="16">
        <f>D359/D357</f>
        <v>0.93072151596560559</v>
      </c>
      <c r="G359" s="14"/>
      <c r="H359" s="16"/>
      <c r="I359" s="16">
        <f>F361/(H361+I361)</f>
        <v>0.64315374014395754</v>
      </c>
    </row>
    <row r="360" spans="1:10" x14ac:dyDescent="0.25">
      <c r="A360" s="11">
        <f>MAX($A$10:A359)+1</f>
        <v>276</v>
      </c>
      <c r="C360" s="19" t="s">
        <v>52</v>
      </c>
      <c r="D360" s="15">
        <f>+G317</f>
        <v>3702919</v>
      </c>
      <c r="E360" s="14"/>
      <c r="F360" s="17"/>
      <c r="G360" s="17">
        <v>1</v>
      </c>
      <c r="H360" s="14"/>
      <c r="I360" s="16">
        <f>G361/(H361+I361)</f>
        <v>0.30897295365875577</v>
      </c>
    </row>
    <row r="361" spans="1:10" x14ac:dyDescent="0.25">
      <c r="A361" s="11">
        <f>MAX($A$10:A360)+1</f>
        <v>277</v>
      </c>
      <c r="C361" s="19" t="s">
        <v>53</v>
      </c>
      <c r="D361" s="14"/>
      <c r="E361" s="18">
        <f>+E353*E358</f>
        <v>4.9218450833551035</v>
      </c>
      <c r="F361" s="18">
        <f>+E353-E361</f>
        <v>66.122508036605993</v>
      </c>
      <c r="G361" s="18">
        <f>G353</f>
        <v>31.765447880038902</v>
      </c>
      <c r="H361" s="18">
        <f>+E361</f>
        <v>4.9218450833551035</v>
      </c>
      <c r="I361" s="18">
        <f>+F361+G361</f>
        <v>97.887955916644898</v>
      </c>
    </row>
    <row r="364" spans="1:10" ht="18.75" x14ac:dyDescent="0.3">
      <c r="A364" s="43" t="s">
        <v>47</v>
      </c>
      <c r="B364" s="40"/>
      <c r="C364" s="44"/>
      <c r="D364" s="40"/>
      <c r="E364" s="40"/>
      <c r="F364" s="40"/>
      <c r="G364" s="40"/>
      <c r="H364" s="40"/>
      <c r="I364" s="40"/>
      <c r="J364" s="40"/>
    </row>
    <row r="366" spans="1:10" x14ac:dyDescent="0.25">
      <c r="A366" s="11" t="s">
        <v>63</v>
      </c>
      <c r="B366" s="12" t="s">
        <v>45</v>
      </c>
    </row>
    <row r="367" spans="1:10" s="25" customFormat="1" ht="45" x14ac:dyDescent="0.25">
      <c r="A367" s="34" t="s">
        <v>62</v>
      </c>
      <c r="B367" s="25" t="s">
        <v>2</v>
      </c>
      <c r="C367" s="25" t="s">
        <v>3</v>
      </c>
      <c r="D367" s="53" t="s">
        <v>0</v>
      </c>
      <c r="E367" s="54"/>
      <c r="F367" s="33" t="s">
        <v>1</v>
      </c>
      <c r="G367" s="50" t="s">
        <v>72</v>
      </c>
      <c r="H367" s="51"/>
      <c r="I367" s="50" t="s">
        <v>70</v>
      </c>
      <c r="J367" s="51"/>
    </row>
    <row r="368" spans="1:10" s="29" customFormat="1" ht="11.25" x14ac:dyDescent="0.2">
      <c r="B368" s="30"/>
      <c r="C368" s="30"/>
      <c r="D368" s="30" t="s">
        <v>4</v>
      </c>
      <c r="E368" s="30" t="s">
        <v>5</v>
      </c>
      <c r="F368" s="49" t="s">
        <v>71</v>
      </c>
      <c r="G368" s="30" t="s">
        <v>66</v>
      </c>
      <c r="H368" s="30" t="s">
        <v>5</v>
      </c>
      <c r="I368" s="30" t="s">
        <v>66</v>
      </c>
      <c r="J368" s="30" t="s">
        <v>5</v>
      </c>
    </row>
    <row r="369" spans="1:10" ht="18" x14ac:dyDescent="0.35">
      <c r="A369" s="11">
        <f>MAX($A$10:A363)+1</f>
        <v>278</v>
      </c>
      <c r="B369" s="2" t="s">
        <v>6</v>
      </c>
      <c r="C369" s="1" t="s">
        <v>7</v>
      </c>
      <c r="D369" s="3">
        <v>806</v>
      </c>
      <c r="E369" s="4">
        <f t="shared" ref="E369:E395" si="59">D369/$D$396</f>
        <v>8.5191840186026851E-2</v>
      </c>
      <c r="F369" s="3">
        <f>+G369/D369</f>
        <v>1.1426799007444168</v>
      </c>
      <c r="G369" s="3">
        <v>921</v>
      </c>
      <c r="H369" s="4">
        <f t="shared" ref="H369:H395" si="60">G369/$G$396</f>
        <v>2.2759949013760256E-4</v>
      </c>
      <c r="I369" s="3">
        <f>D369*30</f>
        <v>24180</v>
      </c>
      <c r="J369" s="4">
        <f t="shared" ref="J369:J395" si="61">I369/$I$396</f>
        <v>5.8712862536143134E-3</v>
      </c>
    </row>
    <row r="370" spans="1:10" ht="18" x14ac:dyDescent="0.35">
      <c r="A370" s="11">
        <f>MAX($A$10:A369)+1</f>
        <v>279</v>
      </c>
      <c r="B370" s="2" t="s">
        <v>6</v>
      </c>
      <c r="C370" s="1" t="s">
        <v>8</v>
      </c>
      <c r="D370" s="3">
        <v>1274</v>
      </c>
      <c r="E370" s="4">
        <f t="shared" si="59"/>
        <v>0.13465806997146179</v>
      </c>
      <c r="F370" s="3">
        <f t="shared" ref="F370:F394" si="62">+G370/D370</f>
        <v>6.9544740973312402</v>
      </c>
      <c r="G370" s="3">
        <v>8860</v>
      </c>
      <c r="H370" s="4">
        <f t="shared" si="60"/>
        <v>2.1895021526809541E-3</v>
      </c>
      <c r="I370" s="3">
        <f t="shared" ref="I370:I371" si="63">D370*30</f>
        <v>38220</v>
      </c>
      <c r="J370" s="4">
        <f t="shared" si="61"/>
        <v>9.2804202073258502E-3</v>
      </c>
    </row>
    <row r="371" spans="1:10" ht="18" x14ac:dyDescent="0.35">
      <c r="A371" s="11">
        <f>MAX($A$10:A370)+1</f>
        <v>280</v>
      </c>
      <c r="B371" s="2" t="s">
        <v>6</v>
      </c>
      <c r="C371" s="1" t="s">
        <v>9</v>
      </c>
      <c r="D371" s="3">
        <v>2175</v>
      </c>
      <c r="E371" s="4">
        <f t="shared" si="59"/>
        <v>0.22989113201564318</v>
      </c>
      <c r="F371" s="3">
        <f t="shared" si="62"/>
        <v>21.196781609195401</v>
      </c>
      <c r="G371" s="3">
        <v>46103</v>
      </c>
      <c r="H371" s="4">
        <f t="shared" si="60"/>
        <v>1.1393071980253952E-2</v>
      </c>
      <c r="I371" s="3">
        <f t="shared" si="63"/>
        <v>65250</v>
      </c>
      <c r="J371" s="4">
        <f t="shared" si="61"/>
        <v>1.5843731515646563E-2</v>
      </c>
    </row>
    <row r="372" spans="1:10" ht="18" x14ac:dyDescent="0.35">
      <c r="A372" s="11">
        <f>MAX($A$10:A371)+1</f>
        <v>281</v>
      </c>
      <c r="B372" s="2" t="s">
        <v>6</v>
      </c>
      <c r="C372" s="1" t="s">
        <v>10</v>
      </c>
      <c r="D372" s="3">
        <v>2081</v>
      </c>
      <c r="E372" s="4">
        <f t="shared" si="59"/>
        <v>0.21995560722967974</v>
      </c>
      <c r="F372" s="3">
        <f t="shared" si="62"/>
        <v>67.053820278712152</v>
      </c>
      <c r="G372" s="3">
        <v>139539</v>
      </c>
      <c r="H372" s="4">
        <f t="shared" si="60"/>
        <v>3.4483176171890249E-2</v>
      </c>
      <c r="I372" s="3">
        <f>G372</f>
        <v>139539</v>
      </c>
      <c r="J372" s="4">
        <f t="shared" si="61"/>
        <v>3.3882275125851437E-2</v>
      </c>
    </row>
    <row r="373" spans="1:10" ht="18" x14ac:dyDescent="0.35">
      <c r="A373" s="11">
        <f>MAX($A$10:A372)+1</f>
        <v>282</v>
      </c>
      <c r="B373" s="2" t="s">
        <v>6</v>
      </c>
      <c r="C373" s="1" t="s">
        <v>11</v>
      </c>
      <c r="D373" s="3">
        <v>1906</v>
      </c>
      <c r="E373" s="4">
        <f t="shared" si="59"/>
        <v>0.20145861959623718</v>
      </c>
      <c r="F373" s="3">
        <f t="shared" si="62"/>
        <v>179.89926547743966</v>
      </c>
      <c r="G373" s="3">
        <v>342888</v>
      </c>
      <c r="H373" s="4">
        <f t="shared" si="60"/>
        <v>8.4735216041587694E-2</v>
      </c>
      <c r="I373" s="3">
        <f t="shared" ref="I373:I395" si="64">G373</f>
        <v>342888</v>
      </c>
      <c r="J373" s="4">
        <f t="shared" si="61"/>
        <v>8.3258627002866195E-2</v>
      </c>
    </row>
    <row r="374" spans="1:10" ht="18" x14ac:dyDescent="0.35">
      <c r="A374" s="11">
        <f>MAX($A$10:A373)+1</f>
        <v>283</v>
      </c>
      <c r="B374" s="2" t="s">
        <v>6</v>
      </c>
      <c r="C374" s="1" t="s">
        <v>12</v>
      </c>
      <c r="D374" s="3">
        <v>788</v>
      </c>
      <c r="E374" s="4">
        <f t="shared" si="59"/>
        <v>8.3289292886587041E-2</v>
      </c>
      <c r="F374" s="3">
        <f t="shared" si="62"/>
        <v>516.17258883248735</v>
      </c>
      <c r="G374" s="3">
        <v>406744</v>
      </c>
      <c r="H374" s="4">
        <f t="shared" si="60"/>
        <v>0.1005154473577948</v>
      </c>
      <c r="I374" s="3">
        <f t="shared" si="64"/>
        <v>406744</v>
      </c>
      <c r="J374" s="4">
        <f t="shared" si="61"/>
        <v>9.8763873281228293E-2</v>
      </c>
    </row>
    <row r="375" spans="1:10" ht="18" x14ac:dyDescent="0.35">
      <c r="A375" s="11">
        <f>MAX($A$10:A374)+1</f>
        <v>284</v>
      </c>
      <c r="B375" s="2" t="s">
        <v>6</v>
      </c>
      <c r="C375" s="1" t="s">
        <v>13</v>
      </c>
      <c r="D375" s="3">
        <v>146</v>
      </c>
      <c r="E375" s="4">
        <f t="shared" si="59"/>
        <v>1.5431772539900645E-2</v>
      </c>
      <c r="F375" s="3">
        <f t="shared" si="62"/>
        <v>1919.4794520547946</v>
      </c>
      <c r="G375" s="3">
        <v>280244</v>
      </c>
      <c r="H375" s="4">
        <f t="shared" si="60"/>
        <v>6.9254496758004658E-2</v>
      </c>
      <c r="I375" s="3">
        <f t="shared" si="64"/>
        <v>280244</v>
      </c>
      <c r="J375" s="4">
        <f t="shared" si="61"/>
        <v>6.8047673484610813E-2</v>
      </c>
    </row>
    <row r="376" spans="1:10" ht="18" x14ac:dyDescent="0.35">
      <c r="A376" s="11">
        <f>MAX($A$10:A375)+1</f>
        <v>285</v>
      </c>
      <c r="B376" s="2" t="s">
        <v>6</v>
      </c>
      <c r="C376" s="1" t="s">
        <v>14</v>
      </c>
      <c r="D376" s="3">
        <v>21</v>
      </c>
      <c r="E376" s="4">
        <f t="shared" si="59"/>
        <v>2.2196385160131063E-3</v>
      </c>
      <c r="F376" s="3">
        <f t="shared" si="62"/>
        <v>4453.2380952380954</v>
      </c>
      <c r="G376" s="3">
        <v>93518</v>
      </c>
      <c r="H376" s="4">
        <f t="shared" si="60"/>
        <v>2.311036820704486E-2</v>
      </c>
      <c r="I376" s="3">
        <f t="shared" si="64"/>
        <v>93518</v>
      </c>
      <c r="J376" s="4">
        <f t="shared" si="61"/>
        <v>2.2707648795099393E-2</v>
      </c>
    </row>
    <row r="377" spans="1:10" ht="18" x14ac:dyDescent="0.35">
      <c r="A377" s="11">
        <f>MAX($A$10:A376)+1</f>
        <v>286</v>
      </c>
      <c r="B377" s="2" t="s">
        <v>6</v>
      </c>
      <c r="C377" s="1" t="s">
        <v>15</v>
      </c>
      <c r="D377" s="3">
        <v>4</v>
      </c>
      <c r="E377" s="4">
        <f t="shared" si="59"/>
        <v>4.2278828876440123E-4</v>
      </c>
      <c r="F377" s="3">
        <f t="shared" si="62"/>
        <v>3970.5</v>
      </c>
      <c r="G377" s="3">
        <v>15882</v>
      </c>
      <c r="H377" s="4">
        <f t="shared" si="60"/>
        <v>3.9247938136432181E-3</v>
      </c>
      <c r="I377" s="3">
        <f t="shared" si="64"/>
        <v>15882</v>
      </c>
      <c r="J377" s="4">
        <f t="shared" si="61"/>
        <v>3.8564006732796745E-3</v>
      </c>
    </row>
    <row r="378" spans="1:10" ht="18" x14ac:dyDescent="0.35">
      <c r="A378" s="11">
        <f>MAX($A$10:A377)+1</f>
        <v>287</v>
      </c>
      <c r="B378" s="2" t="s">
        <v>16</v>
      </c>
      <c r="C378" s="1"/>
      <c r="D378" s="3">
        <v>201</v>
      </c>
      <c r="E378" s="4">
        <f t="shared" si="59"/>
        <v>2.1245111510411162E-2</v>
      </c>
      <c r="F378" s="3">
        <f t="shared" si="62"/>
        <v>1924.7711442786069</v>
      </c>
      <c r="G378" s="3">
        <v>386879</v>
      </c>
      <c r="H378" s="4">
        <f t="shared" si="60"/>
        <v>9.5606366064001663E-2</v>
      </c>
      <c r="I378" s="3">
        <f t="shared" si="64"/>
        <v>386879</v>
      </c>
      <c r="J378" s="4">
        <f t="shared" si="61"/>
        <v>9.3940337242020347E-2</v>
      </c>
    </row>
    <row r="379" spans="1:10" x14ac:dyDescent="0.25">
      <c r="A379" s="11">
        <f>MAX($A$10:A378)+1</f>
        <v>288</v>
      </c>
      <c r="B379" s="2" t="s">
        <v>17</v>
      </c>
      <c r="C379" s="1"/>
      <c r="D379" s="3">
        <v>13</v>
      </c>
      <c r="E379" s="4">
        <f t="shared" si="59"/>
        <v>1.3740619384843039E-3</v>
      </c>
      <c r="F379" s="3">
        <f t="shared" si="62"/>
        <v>464.07692307692309</v>
      </c>
      <c r="G379" s="3">
        <v>6033</v>
      </c>
      <c r="H379" s="4">
        <f t="shared" si="60"/>
        <v>1.4908878653639047E-3</v>
      </c>
      <c r="I379" s="3">
        <f t="shared" si="64"/>
        <v>6033</v>
      </c>
      <c r="J379" s="4">
        <f t="shared" si="61"/>
        <v>1.4649077736995514E-3</v>
      </c>
    </row>
    <row r="380" spans="1:10" x14ac:dyDescent="0.25">
      <c r="A380" s="11">
        <f>MAX($A$10:A379)+1</f>
        <v>289</v>
      </c>
      <c r="B380" s="2" t="s">
        <v>18</v>
      </c>
      <c r="C380" s="1"/>
      <c r="D380" s="3">
        <v>17</v>
      </c>
      <c r="E380" s="4">
        <f t="shared" si="59"/>
        <v>1.7968502272487051E-3</v>
      </c>
      <c r="F380" s="3">
        <f t="shared" si="62"/>
        <v>1788.7058823529412</v>
      </c>
      <c r="G380" s="3">
        <v>30408</v>
      </c>
      <c r="H380" s="4">
        <f t="shared" si="60"/>
        <v>7.5144900066278159E-3</v>
      </c>
      <c r="I380" s="3">
        <f t="shared" si="64"/>
        <v>30408</v>
      </c>
      <c r="J380" s="4">
        <f t="shared" si="61"/>
        <v>7.3835431100043028E-3</v>
      </c>
    </row>
    <row r="381" spans="1:10" x14ac:dyDescent="0.25">
      <c r="A381" s="11">
        <f>MAX($A$10:A380)+1</f>
        <v>290</v>
      </c>
      <c r="B381" s="2" t="s">
        <v>19</v>
      </c>
      <c r="C381" s="1"/>
      <c r="D381" s="3">
        <v>4</v>
      </c>
      <c r="E381" s="4">
        <f t="shared" si="59"/>
        <v>4.2278828876440123E-4</v>
      </c>
      <c r="F381" s="3">
        <f t="shared" si="62"/>
        <v>4154.75</v>
      </c>
      <c r="G381" s="3">
        <v>16619</v>
      </c>
      <c r="H381" s="4">
        <f t="shared" si="60"/>
        <v>4.1069228301811259E-3</v>
      </c>
      <c r="I381" s="3">
        <f t="shared" si="64"/>
        <v>16619</v>
      </c>
      <c r="J381" s="4">
        <f t="shared" si="61"/>
        <v>4.0353559242686634E-3</v>
      </c>
    </row>
    <row r="382" spans="1:10" x14ac:dyDescent="0.25">
      <c r="A382" s="11">
        <f>MAX($A$10:A381)+1</f>
        <v>291</v>
      </c>
      <c r="B382" s="2" t="s">
        <v>20</v>
      </c>
      <c r="C382" s="1"/>
      <c r="D382" s="3">
        <v>5</v>
      </c>
      <c r="E382" s="4">
        <f t="shared" si="59"/>
        <v>5.2848536095550158E-4</v>
      </c>
      <c r="F382" s="3">
        <f t="shared" si="62"/>
        <v>142104</v>
      </c>
      <c r="G382" s="3">
        <v>710520</v>
      </c>
      <c r="H382" s="4">
        <f t="shared" si="60"/>
        <v>0.17558522229377782</v>
      </c>
      <c r="I382" s="3">
        <f t="shared" si="64"/>
        <v>710520</v>
      </c>
      <c r="J382" s="4">
        <f t="shared" si="61"/>
        <v>0.17252548837543596</v>
      </c>
    </row>
    <row r="383" spans="1:10" x14ac:dyDescent="0.25">
      <c r="A383" s="11">
        <f>MAX($A$10:A382)+1</f>
        <v>292</v>
      </c>
      <c r="B383" s="2" t="s">
        <v>21</v>
      </c>
      <c r="C383" s="1"/>
      <c r="D383" s="3">
        <v>2</v>
      </c>
      <c r="E383" s="4">
        <f t="shared" si="59"/>
        <v>2.1139414438220062E-4</v>
      </c>
      <c r="F383" s="3">
        <f t="shared" si="62"/>
        <v>116400</v>
      </c>
      <c r="G383" s="3">
        <v>232800</v>
      </c>
      <c r="H383" s="4">
        <f t="shared" si="60"/>
        <v>5.7530033989179018E-2</v>
      </c>
      <c r="I383" s="3">
        <f t="shared" si="64"/>
        <v>232800</v>
      </c>
      <c r="J383" s="4">
        <f t="shared" si="61"/>
        <v>5.6527520258122917E-2</v>
      </c>
    </row>
    <row r="384" spans="1:10" x14ac:dyDescent="0.25">
      <c r="A384" s="11">
        <f>MAX($A$10:A383)+1</f>
        <v>293</v>
      </c>
      <c r="B384" s="2" t="s">
        <v>22</v>
      </c>
      <c r="C384" s="1"/>
      <c r="D384" s="3">
        <v>0</v>
      </c>
      <c r="E384" s="4">
        <f t="shared" si="59"/>
        <v>0</v>
      </c>
      <c r="F384" s="3">
        <v>0</v>
      </c>
      <c r="G384" s="3">
        <v>0</v>
      </c>
      <c r="H384" s="4">
        <f t="shared" si="60"/>
        <v>0</v>
      </c>
      <c r="I384" s="3">
        <f t="shared" si="64"/>
        <v>0</v>
      </c>
      <c r="J384" s="4">
        <f t="shared" si="61"/>
        <v>0</v>
      </c>
    </row>
    <row r="385" spans="1:10" x14ac:dyDescent="0.25">
      <c r="A385" s="11">
        <f>MAX($A$10:A384)+1</f>
        <v>294</v>
      </c>
      <c r="B385" s="2" t="s">
        <v>23</v>
      </c>
      <c r="C385" s="1"/>
      <c r="D385" s="3">
        <v>0</v>
      </c>
      <c r="E385" s="4">
        <f t="shared" si="59"/>
        <v>0</v>
      </c>
      <c r="F385" s="3">
        <v>0</v>
      </c>
      <c r="G385" s="3">
        <v>0</v>
      </c>
      <c r="H385" s="4">
        <f t="shared" si="60"/>
        <v>0</v>
      </c>
      <c r="I385" s="3">
        <f t="shared" si="64"/>
        <v>0</v>
      </c>
      <c r="J385" s="4">
        <f t="shared" si="61"/>
        <v>0</v>
      </c>
    </row>
    <row r="386" spans="1:10" x14ac:dyDescent="0.25">
      <c r="A386" s="11">
        <f>MAX($A$10:A385)+1</f>
        <v>295</v>
      </c>
      <c r="B386" s="2" t="s">
        <v>24</v>
      </c>
      <c r="C386" s="1"/>
      <c r="D386" s="3">
        <v>0</v>
      </c>
      <c r="E386" s="4">
        <f t="shared" si="59"/>
        <v>0</v>
      </c>
      <c r="F386" s="3">
        <v>0</v>
      </c>
      <c r="G386" s="3">
        <v>0</v>
      </c>
      <c r="H386" s="4">
        <f t="shared" si="60"/>
        <v>0</v>
      </c>
      <c r="I386" s="3">
        <f t="shared" si="64"/>
        <v>0</v>
      </c>
      <c r="J386" s="4">
        <f t="shared" si="61"/>
        <v>0</v>
      </c>
    </row>
    <row r="387" spans="1:10" x14ac:dyDescent="0.25">
      <c r="A387" s="11">
        <f>MAX($A$10:A386)+1</f>
        <v>296</v>
      </c>
      <c r="B387" s="2" t="s">
        <v>25</v>
      </c>
      <c r="C387" s="1"/>
      <c r="D387" s="3">
        <v>10</v>
      </c>
      <c r="E387" s="4">
        <f t="shared" si="59"/>
        <v>1.0569707219110032E-3</v>
      </c>
      <c r="F387" s="3">
        <f t="shared" si="62"/>
        <v>27532.799999999999</v>
      </c>
      <c r="G387" s="3">
        <v>275328</v>
      </c>
      <c r="H387" s="4">
        <f t="shared" si="60"/>
        <v>6.8039644322047593E-2</v>
      </c>
      <c r="I387" s="3">
        <f t="shared" si="64"/>
        <v>275328</v>
      </c>
      <c r="J387" s="4">
        <f t="shared" si="61"/>
        <v>6.6853990969194449E-2</v>
      </c>
    </row>
    <row r="388" spans="1:10" x14ac:dyDescent="0.25">
      <c r="A388" s="11">
        <f>MAX($A$10:A387)+1</f>
        <v>297</v>
      </c>
      <c r="B388" s="2" t="s">
        <v>26</v>
      </c>
      <c r="C388" s="1"/>
      <c r="D388" s="3">
        <v>3</v>
      </c>
      <c r="E388" s="4">
        <f t="shared" si="59"/>
        <v>3.1709121657330094E-4</v>
      </c>
      <c r="F388" s="3">
        <f t="shared" si="62"/>
        <v>39544</v>
      </c>
      <c r="G388" s="3">
        <v>118632</v>
      </c>
      <c r="H388" s="4">
        <f t="shared" si="60"/>
        <v>2.9316593609124936E-2</v>
      </c>
      <c r="I388" s="3">
        <f t="shared" si="64"/>
        <v>118632</v>
      </c>
      <c r="J388" s="4">
        <f t="shared" si="61"/>
        <v>2.8805725014010471E-2</v>
      </c>
    </row>
    <row r="389" spans="1:10" x14ac:dyDescent="0.25">
      <c r="A389" s="11">
        <f>MAX($A$10:A388)+1</f>
        <v>298</v>
      </c>
      <c r="B389" s="2" t="s">
        <v>27</v>
      </c>
      <c r="C389" s="1"/>
      <c r="D389" s="3">
        <v>0</v>
      </c>
      <c r="E389" s="4">
        <f t="shared" si="59"/>
        <v>0</v>
      </c>
      <c r="F389" s="3">
        <v>0</v>
      </c>
      <c r="G389" s="3">
        <v>0</v>
      </c>
      <c r="H389" s="4">
        <f t="shared" si="60"/>
        <v>0</v>
      </c>
      <c r="I389" s="3">
        <f t="shared" si="64"/>
        <v>0</v>
      </c>
      <c r="J389" s="4">
        <f t="shared" si="61"/>
        <v>0</v>
      </c>
    </row>
    <row r="390" spans="1:10" x14ac:dyDescent="0.25">
      <c r="A390" s="11">
        <f>MAX($A$10:A389)+1</f>
        <v>299</v>
      </c>
      <c r="B390" s="2" t="s">
        <v>28</v>
      </c>
      <c r="C390" s="1"/>
      <c r="D390" s="3">
        <v>1</v>
      </c>
      <c r="E390" s="4">
        <f t="shared" si="59"/>
        <v>1.0569707219110031E-4</v>
      </c>
      <c r="F390" s="3">
        <f t="shared" si="62"/>
        <v>576600</v>
      </c>
      <c r="G390" s="3">
        <v>576600</v>
      </c>
      <c r="H390" s="4">
        <f t="shared" si="60"/>
        <v>0.14249062542165214</v>
      </c>
      <c r="I390" s="3">
        <f t="shared" si="64"/>
        <v>576600</v>
      </c>
      <c r="J390" s="4">
        <f t="shared" si="61"/>
        <v>0.14000759527849516</v>
      </c>
    </row>
    <row r="391" spans="1:10" x14ac:dyDescent="0.25">
      <c r="A391" s="11">
        <f>MAX($A$10:A390)+1</f>
        <v>300</v>
      </c>
      <c r="B391" s="2" t="s">
        <v>29</v>
      </c>
      <c r="C391" s="1"/>
      <c r="D391" s="3">
        <v>1</v>
      </c>
      <c r="E391" s="4">
        <f t="shared" si="59"/>
        <v>1.0569707219110031E-4</v>
      </c>
      <c r="F391" s="3">
        <f t="shared" si="62"/>
        <v>212496</v>
      </c>
      <c r="G391" s="3">
        <v>212496</v>
      </c>
      <c r="H391" s="4">
        <f t="shared" si="60"/>
        <v>5.2512466076308349E-2</v>
      </c>
      <c r="I391" s="3">
        <f t="shared" si="64"/>
        <v>212496</v>
      </c>
      <c r="J391" s="4">
        <f t="shared" si="61"/>
        <v>5.1597388078909311E-2</v>
      </c>
    </row>
    <row r="392" spans="1:10" x14ac:dyDescent="0.25">
      <c r="A392" s="11">
        <f>MAX($A$10:A391)+1</f>
        <v>301</v>
      </c>
      <c r="B392" s="2" t="s">
        <v>30</v>
      </c>
      <c r="C392" s="1"/>
      <c r="D392" s="3">
        <v>1</v>
      </c>
      <c r="E392" s="4">
        <f t="shared" si="59"/>
        <v>1.0569707219110031E-4</v>
      </c>
      <c r="F392" s="3">
        <f t="shared" si="62"/>
        <v>18698</v>
      </c>
      <c r="G392" s="3">
        <v>18698</v>
      </c>
      <c r="H392" s="4">
        <f t="shared" si="60"/>
        <v>4.6206897574298505E-3</v>
      </c>
      <c r="I392" s="3">
        <f t="shared" si="64"/>
        <v>18698</v>
      </c>
      <c r="J392" s="4">
        <f t="shared" si="61"/>
        <v>4.5401699904913332E-3</v>
      </c>
    </row>
    <row r="393" spans="1:10" x14ac:dyDescent="0.25">
      <c r="A393" s="11">
        <f>MAX($A$10:A392)+1</f>
        <v>302</v>
      </c>
      <c r="B393" s="2" t="s">
        <v>31</v>
      </c>
      <c r="C393" s="1"/>
      <c r="D393" s="3">
        <v>1</v>
      </c>
      <c r="E393" s="4">
        <f t="shared" si="59"/>
        <v>1.0569707219110031E-4</v>
      </c>
      <c r="F393" s="3">
        <f t="shared" si="62"/>
        <v>49213</v>
      </c>
      <c r="G393" s="3">
        <v>49213</v>
      </c>
      <c r="H393" s="4">
        <f t="shared" si="60"/>
        <v>1.2161621832944445E-2</v>
      </c>
      <c r="I393" s="3">
        <f t="shared" si="64"/>
        <v>49213</v>
      </c>
      <c r="J393" s="4">
        <f t="shared" si="61"/>
        <v>1.1949694392023209E-2</v>
      </c>
    </row>
    <row r="394" spans="1:10" x14ac:dyDescent="0.25">
      <c r="A394" s="11">
        <f>MAX($A$10:A393)+1</f>
        <v>303</v>
      </c>
      <c r="B394" s="2" t="s">
        <v>32</v>
      </c>
      <c r="C394" s="1"/>
      <c r="D394" s="3">
        <v>1</v>
      </c>
      <c r="E394" s="4">
        <f t="shared" si="59"/>
        <v>1.0569707219110031E-4</v>
      </c>
      <c r="F394" s="3">
        <f t="shared" si="62"/>
        <v>77657</v>
      </c>
      <c r="G394" s="3">
        <v>77657</v>
      </c>
      <c r="H394" s="4">
        <f t="shared" si="60"/>
        <v>1.9190763958323344E-2</v>
      </c>
      <c r="I394" s="3">
        <f t="shared" si="64"/>
        <v>77657</v>
      </c>
      <c r="J394" s="4">
        <f t="shared" si="61"/>
        <v>1.8856347253801767E-2</v>
      </c>
    </row>
    <row r="395" spans="1:10" x14ac:dyDescent="0.25">
      <c r="A395" s="11">
        <f>MAX($A$10:A394)+1</f>
        <v>304</v>
      </c>
      <c r="B395" s="2" t="s">
        <v>33</v>
      </c>
      <c r="C395" s="1"/>
      <c r="D395" s="3">
        <v>0</v>
      </c>
      <c r="E395" s="4">
        <f t="shared" si="59"/>
        <v>0</v>
      </c>
      <c r="F395" s="3">
        <v>0</v>
      </c>
      <c r="G395" s="3">
        <v>0</v>
      </c>
      <c r="H395" s="4">
        <f t="shared" si="60"/>
        <v>0</v>
      </c>
      <c r="I395" s="3">
        <f t="shared" si="64"/>
        <v>0</v>
      </c>
      <c r="J395" s="4">
        <f t="shared" si="61"/>
        <v>0</v>
      </c>
    </row>
    <row r="396" spans="1:10" x14ac:dyDescent="0.25">
      <c r="A396" s="11">
        <f>MAX($A$10:A395)+1</f>
        <v>305</v>
      </c>
      <c r="B396" s="2" t="s">
        <v>34</v>
      </c>
      <c r="D396" s="3">
        <f t="shared" ref="D396:J396" si="65">SUM(D369:D395)</f>
        <v>9461</v>
      </c>
      <c r="E396" s="5">
        <f t="shared" si="65"/>
        <v>1.0000000000000002</v>
      </c>
      <c r="F396" s="3">
        <f t="shared" si="65"/>
        <v>1279712.7411071972</v>
      </c>
      <c r="G396" s="3">
        <f t="shared" si="65"/>
        <v>4046582</v>
      </c>
      <c r="H396" s="5">
        <f t="shared" si="65"/>
        <v>0.99999999999999978</v>
      </c>
      <c r="I396" s="3">
        <f t="shared" si="65"/>
        <v>4118348</v>
      </c>
      <c r="J396" s="5">
        <f t="shared" si="65"/>
        <v>1</v>
      </c>
    </row>
    <row r="399" spans="1:10" ht="18.75" x14ac:dyDescent="0.3">
      <c r="A399" s="43" t="s">
        <v>47</v>
      </c>
      <c r="B399" s="40"/>
      <c r="C399" s="44"/>
      <c r="D399" s="40"/>
      <c r="E399" s="40"/>
      <c r="F399" s="40"/>
      <c r="G399" s="40"/>
      <c r="H399" s="40"/>
      <c r="I399" s="40"/>
      <c r="J399" s="40"/>
    </row>
    <row r="401" spans="1:9" x14ac:dyDescent="0.25">
      <c r="A401" s="11" t="s">
        <v>63</v>
      </c>
      <c r="B401" s="12" t="s">
        <v>45</v>
      </c>
    </row>
    <row r="402" spans="1:9" x14ac:dyDescent="0.25">
      <c r="A402" s="11" t="s">
        <v>62</v>
      </c>
      <c r="D402" s="53" t="s">
        <v>35</v>
      </c>
      <c r="E402" s="54"/>
      <c r="F402" s="53" t="s">
        <v>36</v>
      </c>
      <c r="G402" s="54"/>
      <c r="H402" s="53" t="s">
        <v>34</v>
      </c>
      <c r="I402" s="54"/>
    </row>
    <row r="403" spans="1:9" ht="45" customHeight="1" x14ac:dyDescent="0.25">
      <c r="A403" s="35"/>
      <c r="B403" s="25" t="s">
        <v>2</v>
      </c>
      <c r="C403" s="25" t="s">
        <v>3</v>
      </c>
      <c r="D403" s="26" t="s">
        <v>37</v>
      </c>
      <c r="E403" s="27" t="s">
        <v>65</v>
      </c>
      <c r="F403" s="26" t="s">
        <v>38</v>
      </c>
      <c r="G403" s="27" t="s">
        <v>65</v>
      </c>
      <c r="H403" s="27" t="s">
        <v>65</v>
      </c>
      <c r="I403" s="27"/>
    </row>
    <row r="404" spans="1:9" s="28" customFormat="1" ht="11.25" x14ac:dyDescent="0.2">
      <c r="B404" s="30"/>
      <c r="C404" s="30"/>
      <c r="D404" s="31"/>
      <c r="E404" s="32" t="s">
        <v>64</v>
      </c>
      <c r="F404" s="31"/>
      <c r="G404" s="32" t="s">
        <v>64</v>
      </c>
      <c r="H404" s="32" t="s">
        <v>64</v>
      </c>
      <c r="I404" s="32" t="s">
        <v>5</v>
      </c>
    </row>
    <row r="405" spans="1:9" ht="18" x14ac:dyDescent="0.35">
      <c r="A405" s="11">
        <f>MAX($A$10:A397)+1</f>
        <v>306</v>
      </c>
      <c r="B405" s="2" t="s">
        <v>6</v>
      </c>
      <c r="C405" s="1" t="s">
        <v>7</v>
      </c>
      <c r="D405" s="4">
        <f t="shared" ref="D405:D431" si="66">+J369</f>
        <v>5.8712862536143134E-3</v>
      </c>
      <c r="E405" s="6">
        <f t="shared" ref="E405:E431" si="67">D405*$E$432</f>
        <v>0.59266129420959501</v>
      </c>
      <c r="F405" s="4">
        <f t="shared" ref="F405:F431" si="68">+H369</f>
        <v>2.2759949013760256E-4</v>
      </c>
      <c r="G405" s="6">
        <f t="shared" ref="G405:G431" si="69">F405*$G$432</f>
        <v>9.4854496569275817E-3</v>
      </c>
      <c r="H405" s="6">
        <f>+E405+G405</f>
        <v>0.60214674386652256</v>
      </c>
      <c r="I405" s="4">
        <f t="shared" ref="I405:I431" si="70">H405/$H$432</f>
        <v>4.2220835964908911E-3</v>
      </c>
    </row>
    <row r="406" spans="1:9" ht="18" x14ac:dyDescent="0.35">
      <c r="A406" s="11">
        <f>MAX($A$10:A405)+1</f>
        <v>307</v>
      </c>
      <c r="B406" s="2" t="s">
        <v>6</v>
      </c>
      <c r="C406" s="1" t="s">
        <v>8</v>
      </c>
      <c r="D406" s="4">
        <f t="shared" si="66"/>
        <v>9.2804202073258502E-3</v>
      </c>
      <c r="E406" s="6">
        <f t="shared" si="67"/>
        <v>0.93678720697645657</v>
      </c>
      <c r="F406" s="4">
        <f t="shared" si="68"/>
        <v>2.1895021526809541E-3</v>
      </c>
      <c r="G406" s="6">
        <f t="shared" si="69"/>
        <v>9.1249819718108999E-2</v>
      </c>
      <c r="H406" s="6">
        <f t="shared" ref="H406:H431" si="71">+E406+G406</f>
        <v>1.0280370266945655</v>
      </c>
      <c r="I406" s="4">
        <f t="shared" si="70"/>
        <v>7.2083064654992809E-3</v>
      </c>
    </row>
    <row r="407" spans="1:9" ht="18" x14ac:dyDescent="0.35">
      <c r="A407" s="11">
        <f>MAX($A$10:A406)+1</f>
        <v>308</v>
      </c>
      <c r="B407" s="2" t="s">
        <v>6</v>
      </c>
      <c r="C407" s="1" t="s">
        <v>9</v>
      </c>
      <c r="D407" s="4">
        <f t="shared" si="66"/>
        <v>1.5843731515646563E-2</v>
      </c>
      <c r="E407" s="6">
        <f t="shared" si="67"/>
        <v>1.5993031202306065</v>
      </c>
      <c r="F407" s="4">
        <f t="shared" si="68"/>
        <v>1.1393071980253952E-2</v>
      </c>
      <c r="G407" s="6">
        <f t="shared" si="69"/>
        <v>0.4748183339124129</v>
      </c>
      <c r="H407" s="6">
        <f t="shared" si="71"/>
        <v>2.0741214541430195</v>
      </c>
      <c r="I407" s="4">
        <f t="shared" si="70"/>
        <v>1.4543156228721982E-2</v>
      </c>
    </row>
    <row r="408" spans="1:9" ht="18" x14ac:dyDescent="0.35">
      <c r="A408" s="11">
        <f>MAX($A$10:A407)+1</f>
        <v>309</v>
      </c>
      <c r="B408" s="2" t="s">
        <v>6</v>
      </c>
      <c r="C408" s="1" t="s">
        <v>10</v>
      </c>
      <c r="D408" s="4">
        <f t="shared" si="66"/>
        <v>3.3882275125851437E-2</v>
      </c>
      <c r="E408" s="6">
        <f t="shared" si="67"/>
        <v>3.4201556795993664</v>
      </c>
      <c r="F408" s="4">
        <f t="shared" si="68"/>
        <v>3.4483176171890249E-2</v>
      </c>
      <c r="G408" s="6">
        <f t="shared" si="69"/>
        <v>1.4371228660999107</v>
      </c>
      <c r="H408" s="6">
        <f t="shared" si="71"/>
        <v>4.8572785456992769</v>
      </c>
      <c r="I408" s="4">
        <f t="shared" si="70"/>
        <v>3.4057870909835905E-2</v>
      </c>
    </row>
    <row r="409" spans="1:9" ht="18" x14ac:dyDescent="0.35">
      <c r="A409" s="11">
        <f>MAX($A$10:A408)+1</f>
        <v>310</v>
      </c>
      <c r="B409" s="2" t="s">
        <v>6</v>
      </c>
      <c r="C409" s="1" t="s">
        <v>11</v>
      </c>
      <c r="D409" s="4">
        <f t="shared" si="66"/>
        <v>8.3258627002866195E-2</v>
      </c>
      <c r="E409" s="6">
        <f t="shared" si="67"/>
        <v>8.4043195140173523</v>
      </c>
      <c r="F409" s="4">
        <f t="shared" si="68"/>
        <v>8.4735216041587694E-2</v>
      </c>
      <c r="G409" s="6">
        <f t="shared" si="69"/>
        <v>3.5314298175511238</v>
      </c>
      <c r="H409" s="6">
        <f t="shared" si="71"/>
        <v>11.935749331568477</v>
      </c>
      <c r="I409" s="4">
        <f t="shared" si="70"/>
        <v>8.3690117032025557E-2</v>
      </c>
    </row>
    <row r="410" spans="1:9" ht="18" x14ac:dyDescent="0.35">
      <c r="A410" s="11">
        <f>MAX($A$10:A409)+1</f>
        <v>311</v>
      </c>
      <c r="B410" s="2" t="s">
        <v>6</v>
      </c>
      <c r="C410" s="1" t="s">
        <v>12</v>
      </c>
      <c r="D410" s="4">
        <f t="shared" si="66"/>
        <v>9.8763873281228293E-2</v>
      </c>
      <c r="E410" s="6">
        <f t="shared" si="67"/>
        <v>9.9694551468977455</v>
      </c>
      <c r="F410" s="4">
        <f t="shared" si="68"/>
        <v>0.1005154473577948</v>
      </c>
      <c r="G410" s="6">
        <f t="shared" si="69"/>
        <v>4.1890876604314355</v>
      </c>
      <c r="H410" s="6">
        <f t="shared" si="71"/>
        <v>14.15854280732918</v>
      </c>
      <c r="I410" s="4">
        <f t="shared" si="70"/>
        <v>9.9275719657947195E-2</v>
      </c>
    </row>
    <row r="411" spans="1:9" ht="18" x14ac:dyDescent="0.35">
      <c r="A411" s="11">
        <f>MAX($A$10:A410)+1</f>
        <v>312</v>
      </c>
      <c r="B411" s="2" t="s">
        <v>6</v>
      </c>
      <c r="C411" s="1" t="s">
        <v>13</v>
      </c>
      <c r="D411" s="4">
        <f t="shared" si="66"/>
        <v>6.8047673484610813E-2</v>
      </c>
      <c r="E411" s="6">
        <f t="shared" si="67"/>
        <v>6.8688904770253814</v>
      </c>
      <c r="F411" s="4">
        <f t="shared" si="68"/>
        <v>6.9254496758004658E-2</v>
      </c>
      <c r="G411" s="6">
        <f t="shared" si="69"/>
        <v>2.886254455652566</v>
      </c>
      <c r="H411" s="6">
        <f t="shared" si="71"/>
        <v>9.7551449326779469</v>
      </c>
      <c r="I411" s="4">
        <f t="shared" si="70"/>
        <v>6.8400332346197495E-2</v>
      </c>
    </row>
    <row r="412" spans="1:9" ht="18" x14ac:dyDescent="0.35">
      <c r="A412" s="11">
        <f>MAX($A$10:A411)+1</f>
        <v>313</v>
      </c>
      <c r="B412" s="2" t="s">
        <v>6</v>
      </c>
      <c r="C412" s="1" t="s">
        <v>14</v>
      </c>
      <c r="D412" s="4">
        <f t="shared" si="66"/>
        <v>2.2707648795099393E-2</v>
      </c>
      <c r="E412" s="6">
        <f t="shared" si="67"/>
        <v>2.2921628995820056</v>
      </c>
      <c r="F412" s="4">
        <f t="shared" si="68"/>
        <v>2.311036820704486E-2</v>
      </c>
      <c r="G412" s="6">
        <f t="shared" si="69"/>
        <v>0.9631490564783427</v>
      </c>
      <c r="H412" s="6">
        <f t="shared" si="71"/>
        <v>3.2553119560603481</v>
      </c>
      <c r="I412" s="4">
        <f t="shared" si="70"/>
        <v>2.2825331783558958E-2</v>
      </c>
    </row>
    <row r="413" spans="1:9" ht="18" x14ac:dyDescent="0.35">
      <c r="A413" s="11">
        <f>MAX($A$10:A412)+1</f>
        <v>314</v>
      </c>
      <c r="B413" s="2" t="s">
        <v>6</v>
      </c>
      <c r="C413" s="1" t="s">
        <v>15</v>
      </c>
      <c r="D413" s="4">
        <f t="shared" si="66"/>
        <v>3.8564006732796745E-3</v>
      </c>
      <c r="E413" s="6">
        <f t="shared" si="67"/>
        <v>0.38927405602302678</v>
      </c>
      <c r="F413" s="4">
        <f t="shared" si="68"/>
        <v>3.9247938136432181E-3</v>
      </c>
      <c r="G413" s="6">
        <f t="shared" si="69"/>
        <v>0.16356993642923329</v>
      </c>
      <c r="H413" s="6">
        <f t="shared" si="71"/>
        <v>0.55284399245226012</v>
      </c>
      <c r="I413" s="4">
        <f t="shared" si="70"/>
        <v>3.876386571424576E-3</v>
      </c>
    </row>
    <row r="414" spans="1:9" ht="18" x14ac:dyDescent="0.35">
      <c r="A414" s="11">
        <f>MAX($A$10:A413)+1</f>
        <v>315</v>
      </c>
      <c r="B414" s="2" t="s">
        <v>16</v>
      </c>
      <c r="C414" s="1"/>
      <c r="D414" s="4">
        <f t="shared" si="66"/>
        <v>9.3940337242020347E-2</v>
      </c>
      <c r="E414" s="6">
        <f t="shared" si="67"/>
        <v>9.4825561969608732</v>
      </c>
      <c r="F414" s="4">
        <f t="shared" si="68"/>
        <v>9.5606366064001663E-2</v>
      </c>
      <c r="G414" s="6">
        <f t="shared" si="69"/>
        <v>3.9844965014359239</v>
      </c>
      <c r="H414" s="6">
        <f t="shared" si="71"/>
        <v>13.467052698396797</v>
      </c>
      <c r="I414" s="4">
        <f t="shared" si="70"/>
        <v>9.442718551606652E-2</v>
      </c>
    </row>
    <row r="415" spans="1:9" x14ac:dyDescent="0.25">
      <c r="A415" s="11">
        <f>MAX($A$10:A414)+1</f>
        <v>316</v>
      </c>
      <c r="B415" s="2" t="s">
        <v>17</v>
      </c>
      <c r="C415" s="1"/>
      <c r="D415" s="4">
        <f t="shared" si="66"/>
        <v>1.4649077736995514E-3</v>
      </c>
      <c r="E415" s="6">
        <f t="shared" si="67"/>
        <v>0.14787119884063218</v>
      </c>
      <c r="F415" s="4">
        <f t="shared" si="68"/>
        <v>1.4908878653639047E-3</v>
      </c>
      <c r="G415" s="6">
        <f t="shared" si="69"/>
        <v>6.213432983739859E-2</v>
      </c>
      <c r="H415" s="6">
        <f t="shared" si="71"/>
        <v>0.21000552867803077</v>
      </c>
      <c r="I415" s="4">
        <f t="shared" si="70"/>
        <v>1.4724996968520628E-3</v>
      </c>
    </row>
    <row r="416" spans="1:9" x14ac:dyDescent="0.25">
      <c r="A416" s="11">
        <f>MAX($A$10:A415)+1</f>
        <v>317</v>
      </c>
      <c r="B416" s="2" t="s">
        <v>18</v>
      </c>
      <c r="C416" s="1"/>
      <c r="D416" s="4">
        <f t="shared" si="66"/>
        <v>7.3835431100043028E-3</v>
      </c>
      <c r="E416" s="6">
        <f t="shared" si="67"/>
        <v>0.74531201961643356</v>
      </c>
      <c r="F416" s="4">
        <f t="shared" si="68"/>
        <v>7.5144900066278159E-3</v>
      </c>
      <c r="G416" s="6">
        <f t="shared" si="69"/>
        <v>0.31317432482937452</v>
      </c>
      <c r="H416" s="6">
        <f t="shared" si="71"/>
        <v>1.0584863444458081</v>
      </c>
      <c r="I416" s="4">
        <f t="shared" si="70"/>
        <v>7.4218085168038343E-3</v>
      </c>
    </row>
    <row r="417" spans="1:9" x14ac:dyDescent="0.25">
      <c r="A417" s="11">
        <f>MAX($A$10:A416)+1</f>
        <v>318</v>
      </c>
      <c r="B417" s="2" t="s">
        <v>19</v>
      </c>
      <c r="C417" s="1"/>
      <c r="D417" s="4">
        <f t="shared" si="66"/>
        <v>4.0353559242686634E-3</v>
      </c>
      <c r="E417" s="6">
        <f t="shared" si="67"/>
        <v>0.40733821540402232</v>
      </c>
      <c r="F417" s="4">
        <f t="shared" si="68"/>
        <v>4.1069228301811259E-3</v>
      </c>
      <c r="G417" s="6">
        <f t="shared" si="69"/>
        <v>0.17116035597011889</v>
      </c>
      <c r="H417" s="6">
        <f t="shared" si="71"/>
        <v>0.57849857137414118</v>
      </c>
      <c r="I417" s="4">
        <f t="shared" si="70"/>
        <v>4.0562692627191177E-3</v>
      </c>
    </row>
    <row r="418" spans="1:9" x14ac:dyDescent="0.25">
      <c r="A418" s="11">
        <f>MAX($A$10:A417)+1</f>
        <v>319</v>
      </c>
      <c r="B418" s="2" t="s">
        <v>20</v>
      </c>
      <c r="C418" s="1"/>
      <c r="D418" s="4">
        <f t="shared" si="66"/>
        <v>0.17252548837543596</v>
      </c>
      <c r="E418" s="6">
        <f t="shared" si="67"/>
        <v>17.415124183697326</v>
      </c>
      <c r="F418" s="4">
        <f t="shared" si="68"/>
        <v>0.17558522229377782</v>
      </c>
      <c r="G418" s="6">
        <f t="shared" si="69"/>
        <v>7.3176999894030246</v>
      </c>
      <c r="H418" s="6">
        <f t="shared" si="71"/>
        <v>24.732824173100351</v>
      </c>
      <c r="I418" s="4">
        <f t="shared" si="70"/>
        <v>0.17341960626675412</v>
      </c>
    </row>
    <row r="419" spans="1:9" x14ac:dyDescent="0.25">
      <c r="A419" s="11">
        <f>MAX($A$10:A418)+1</f>
        <v>320</v>
      </c>
      <c r="B419" s="2" t="s">
        <v>21</v>
      </c>
      <c r="C419" s="1"/>
      <c r="D419" s="4">
        <f t="shared" si="66"/>
        <v>5.6527520258122917E-2</v>
      </c>
      <c r="E419" s="6">
        <f t="shared" si="67"/>
        <v>5.7060194082710387</v>
      </c>
      <c r="F419" s="4">
        <f t="shared" si="68"/>
        <v>5.7530033989179018E-2</v>
      </c>
      <c r="G419" s="6">
        <f t="shared" si="69"/>
        <v>2.3976250598618254</v>
      </c>
      <c r="H419" s="6">
        <f t="shared" si="71"/>
        <v>8.1036444681328632</v>
      </c>
      <c r="I419" s="4">
        <f t="shared" si="70"/>
        <v>5.682047562193937E-2</v>
      </c>
    </row>
    <row r="420" spans="1:9" x14ac:dyDescent="0.25">
      <c r="A420" s="11">
        <f>MAX($A$10:A419)+1</f>
        <v>321</v>
      </c>
      <c r="B420" s="2" t="s">
        <v>22</v>
      </c>
      <c r="C420" s="1"/>
      <c r="D420" s="4">
        <f t="shared" si="66"/>
        <v>0</v>
      </c>
      <c r="E420" s="6">
        <f t="shared" si="67"/>
        <v>0</v>
      </c>
      <c r="F420" s="4">
        <f t="shared" si="68"/>
        <v>0</v>
      </c>
      <c r="G420" s="6">
        <f t="shared" si="69"/>
        <v>0</v>
      </c>
      <c r="H420" s="6">
        <f t="shared" si="71"/>
        <v>0</v>
      </c>
      <c r="I420" s="4">
        <f t="shared" si="70"/>
        <v>0</v>
      </c>
    </row>
    <row r="421" spans="1:9" x14ac:dyDescent="0.25">
      <c r="A421" s="11">
        <f>MAX($A$10:A420)+1</f>
        <v>322</v>
      </c>
      <c r="B421" s="2" t="s">
        <v>23</v>
      </c>
      <c r="C421" s="1"/>
      <c r="D421" s="4">
        <f t="shared" si="66"/>
        <v>0</v>
      </c>
      <c r="E421" s="6">
        <f t="shared" si="67"/>
        <v>0</v>
      </c>
      <c r="F421" s="4">
        <f t="shared" si="68"/>
        <v>0</v>
      </c>
      <c r="G421" s="6">
        <f t="shared" si="69"/>
        <v>0</v>
      </c>
      <c r="H421" s="6">
        <f t="shared" si="71"/>
        <v>0</v>
      </c>
      <c r="I421" s="4">
        <f t="shared" si="70"/>
        <v>0</v>
      </c>
    </row>
    <row r="422" spans="1:9" x14ac:dyDescent="0.25">
      <c r="A422" s="11">
        <f>MAX($A$10:A421)+1</f>
        <v>323</v>
      </c>
      <c r="B422" s="2" t="s">
        <v>24</v>
      </c>
      <c r="C422" s="1"/>
      <c r="D422" s="4">
        <f t="shared" si="66"/>
        <v>0</v>
      </c>
      <c r="E422" s="6">
        <f t="shared" si="67"/>
        <v>0</v>
      </c>
      <c r="F422" s="4">
        <f t="shared" si="68"/>
        <v>0</v>
      </c>
      <c r="G422" s="6">
        <f t="shared" si="69"/>
        <v>0</v>
      </c>
      <c r="H422" s="6">
        <f t="shared" si="71"/>
        <v>0</v>
      </c>
      <c r="I422" s="4">
        <f t="shared" si="70"/>
        <v>0</v>
      </c>
    </row>
    <row r="423" spans="1:9" x14ac:dyDescent="0.25">
      <c r="A423" s="11">
        <f>MAX($A$10:A422)+1</f>
        <v>324</v>
      </c>
      <c r="B423" s="2" t="s">
        <v>25</v>
      </c>
      <c r="C423" s="1"/>
      <c r="D423" s="4">
        <f t="shared" si="66"/>
        <v>6.6853990969194449E-2</v>
      </c>
      <c r="E423" s="6">
        <f t="shared" si="67"/>
        <v>6.7483973867716864</v>
      </c>
      <c r="F423" s="4">
        <f t="shared" si="68"/>
        <v>6.8039644322047593E-2</v>
      </c>
      <c r="G423" s="6">
        <f t="shared" si="69"/>
        <v>2.8356241945087484</v>
      </c>
      <c r="H423" s="6">
        <f t="shared" si="71"/>
        <v>9.5840215812804352</v>
      </c>
      <c r="I423" s="4">
        <f t="shared" si="70"/>
        <v>6.7200463539679234E-2</v>
      </c>
    </row>
    <row r="424" spans="1:9" x14ac:dyDescent="0.25">
      <c r="A424" s="11">
        <f>MAX($A$10:A423)+1</f>
        <v>325</v>
      </c>
      <c r="B424" s="2" t="s">
        <v>26</v>
      </c>
      <c r="C424" s="1"/>
      <c r="D424" s="4">
        <f t="shared" si="66"/>
        <v>2.8805725014010471E-2</v>
      </c>
      <c r="E424" s="6">
        <f t="shared" si="67"/>
        <v>2.9077169005240973</v>
      </c>
      <c r="F424" s="4">
        <f t="shared" si="68"/>
        <v>2.9316593609124936E-2</v>
      </c>
      <c r="G424" s="6">
        <f t="shared" si="69"/>
        <v>1.2218000691646396</v>
      </c>
      <c r="H424" s="6">
        <f t="shared" si="71"/>
        <v>4.129516969688737</v>
      </c>
      <c r="I424" s="4">
        <f t="shared" si="70"/>
        <v>2.8955011443221275E-2</v>
      </c>
    </row>
    <row r="425" spans="1:9" x14ac:dyDescent="0.25">
      <c r="A425" s="11">
        <f>MAX($A$10:A424)+1</f>
        <v>326</v>
      </c>
      <c r="B425" s="2" t="s">
        <v>27</v>
      </c>
      <c r="C425" s="1"/>
      <c r="D425" s="4">
        <f t="shared" si="66"/>
        <v>0</v>
      </c>
      <c r="E425" s="6">
        <f t="shared" si="67"/>
        <v>0</v>
      </c>
      <c r="F425" s="4">
        <f t="shared" si="68"/>
        <v>0</v>
      </c>
      <c r="G425" s="6">
        <f t="shared" si="69"/>
        <v>0</v>
      </c>
      <c r="H425" s="6">
        <f t="shared" si="71"/>
        <v>0</v>
      </c>
      <c r="I425" s="4">
        <f t="shared" si="70"/>
        <v>0</v>
      </c>
    </row>
    <row r="426" spans="1:9" x14ac:dyDescent="0.25">
      <c r="A426" s="11">
        <f>MAX($A$10:A425)+1</f>
        <v>327</v>
      </c>
      <c r="B426" s="2" t="s">
        <v>28</v>
      </c>
      <c r="C426" s="1"/>
      <c r="D426" s="4">
        <f t="shared" si="66"/>
        <v>0.14000759527849516</v>
      </c>
      <c r="E426" s="6">
        <f t="shared" si="67"/>
        <v>14.132692400382648</v>
      </c>
      <c r="F426" s="4">
        <f t="shared" si="68"/>
        <v>0.14249062542165214</v>
      </c>
      <c r="G426" s="6">
        <f t="shared" si="69"/>
        <v>5.9384476353794176</v>
      </c>
      <c r="H426" s="6">
        <f t="shared" si="71"/>
        <v>20.071140035762067</v>
      </c>
      <c r="I426" s="4">
        <f t="shared" si="70"/>
        <v>0.14073318833165913</v>
      </c>
    </row>
    <row r="427" spans="1:9" x14ac:dyDescent="0.25">
      <c r="A427" s="11">
        <f>MAX($A$10:A426)+1</f>
        <v>328</v>
      </c>
      <c r="B427" s="2" t="s">
        <v>29</v>
      </c>
      <c r="C427" s="1"/>
      <c r="D427" s="4">
        <f t="shared" si="66"/>
        <v>5.1597388078909311E-2</v>
      </c>
      <c r="E427" s="6">
        <f t="shared" si="67"/>
        <v>5.2083603959620381</v>
      </c>
      <c r="F427" s="4">
        <f t="shared" si="68"/>
        <v>5.2512466076308349E-2</v>
      </c>
      <c r="G427" s="6">
        <f t="shared" si="69"/>
        <v>2.1885126061872784</v>
      </c>
      <c r="H427" s="6">
        <f t="shared" si="71"/>
        <v>7.3968730021493165</v>
      </c>
      <c r="I427" s="4">
        <f t="shared" si="70"/>
        <v>5.1864792902747543E-2</v>
      </c>
    </row>
    <row r="428" spans="1:9" x14ac:dyDescent="0.25">
      <c r="A428" s="11">
        <f>MAX($A$10:A427)+1</f>
        <v>329</v>
      </c>
      <c r="B428" s="2" t="s">
        <v>30</v>
      </c>
      <c r="C428" s="1"/>
      <c r="D428" s="4">
        <f t="shared" si="66"/>
        <v>4.5401699904913332E-3</v>
      </c>
      <c r="E428" s="6">
        <f t="shared" si="67"/>
        <v>0.45829532171757681</v>
      </c>
      <c r="F428" s="4">
        <f t="shared" si="68"/>
        <v>4.6206897574298505E-3</v>
      </c>
      <c r="G428" s="6">
        <f t="shared" si="69"/>
        <v>0.19257213646604987</v>
      </c>
      <c r="H428" s="6">
        <f t="shared" si="71"/>
        <v>0.65086745818362668</v>
      </c>
      <c r="I428" s="4">
        <f t="shared" si="70"/>
        <v>4.563699541147004E-3</v>
      </c>
    </row>
    <row r="429" spans="1:9" x14ac:dyDescent="0.25">
      <c r="A429" s="11">
        <f>MAX($A$10:A428)+1</f>
        <v>330</v>
      </c>
      <c r="B429" s="2" t="s">
        <v>31</v>
      </c>
      <c r="C429" s="1"/>
      <c r="D429" s="4">
        <f t="shared" si="66"/>
        <v>1.1949694392023209E-2</v>
      </c>
      <c r="E429" s="6">
        <f t="shared" si="67"/>
        <v>1.206229953347262</v>
      </c>
      <c r="F429" s="4">
        <f t="shared" si="68"/>
        <v>1.2161621832944445E-2</v>
      </c>
      <c r="G429" s="6">
        <f t="shared" si="69"/>
        <v>0.50684846250420967</v>
      </c>
      <c r="H429" s="6">
        <f t="shared" si="71"/>
        <v>1.7130784158514718</v>
      </c>
      <c r="I429" s="4">
        <f t="shared" si="70"/>
        <v>1.2011623998206626E-2</v>
      </c>
    </row>
    <row r="430" spans="1:9" x14ac:dyDescent="0.25">
      <c r="A430" s="11">
        <f>MAX($A$10:A429)+1</f>
        <v>331</v>
      </c>
      <c r="B430" s="2" t="s">
        <v>32</v>
      </c>
      <c r="C430" s="1"/>
      <c r="D430" s="4">
        <f t="shared" si="66"/>
        <v>1.8856347253801767E-2</v>
      </c>
      <c r="E430" s="6">
        <f t="shared" si="67"/>
        <v>1.9034035618045706</v>
      </c>
      <c r="F430" s="4">
        <f t="shared" si="68"/>
        <v>1.9190763958323344E-2</v>
      </c>
      <c r="G430" s="6">
        <f t="shared" si="69"/>
        <v>0.79979540066017929</v>
      </c>
      <c r="H430" s="6">
        <f t="shared" si="71"/>
        <v>2.7031989624647501</v>
      </c>
      <c r="I430" s="4">
        <f t="shared" si="70"/>
        <v>1.8954070770502346E-2</v>
      </c>
    </row>
    <row r="431" spans="1:9" x14ac:dyDescent="0.25">
      <c r="A431" s="11">
        <f>MAX($A$10:A430)+1</f>
        <v>332</v>
      </c>
      <c r="B431" s="2" t="s">
        <v>33</v>
      </c>
      <c r="C431" s="1"/>
      <c r="D431" s="4">
        <f t="shared" si="66"/>
        <v>0</v>
      </c>
      <c r="E431" s="6">
        <f t="shared" si="67"/>
        <v>0</v>
      </c>
      <c r="F431" s="4">
        <f t="shared" si="68"/>
        <v>0</v>
      </c>
      <c r="G431" s="6">
        <f t="shared" si="69"/>
        <v>0</v>
      </c>
      <c r="H431" s="6">
        <f t="shared" si="71"/>
        <v>0</v>
      </c>
      <c r="I431" s="4">
        <f t="shared" si="70"/>
        <v>0</v>
      </c>
    </row>
    <row r="432" spans="1:9" x14ac:dyDescent="0.25">
      <c r="A432" s="11">
        <f>MAX($A$10:A431)+1</f>
        <v>333</v>
      </c>
      <c r="B432" s="2" t="s">
        <v>34</v>
      </c>
      <c r="D432" s="5">
        <f>SUM(D405:D431)</f>
        <v>1</v>
      </c>
      <c r="E432" s="6">
        <v>100.94232653786175</v>
      </c>
      <c r="F432" s="5">
        <f>SUM(F405:F431)</f>
        <v>0.99999999999999978</v>
      </c>
      <c r="G432" s="6">
        <v>41.676058462138251</v>
      </c>
      <c r="H432" s="6">
        <f>SUM(H405:H431)</f>
        <v>142.61838499999999</v>
      </c>
      <c r="I432" s="5">
        <f>SUM(I405:I431)</f>
        <v>1</v>
      </c>
    </row>
    <row r="434" spans="1:10" x14ac:dyDescent="0.25">
      <c r="C434" s="23" t="s">
        <v>58</v>
      </c>
      <c r="D434" s="19"/>
      <c r="E434" s="55" t="s">
        <v>35</v>
      </c>
      <c r="F434" s="55"/>
      <c r="G434" s="20" t="s">
        <v>36</v>
      </c>
      <c r="H434" s="55" t="s">
        <v>34</v>
      </c>
      <c r="I434" s="55"/>
    </row>
    <row r="435" spans="1:10" x14ac:dyDescent="0.25">
      <c r="C435" s="19"/>
      <c r="D435" s="21" t="s">
        <v>71</v>
      </c>
      <c r="E435" s="21" t="s">
        <v>39</v>
      </c>
      <c r="F435" s="21" t="s">
        <v>40</v>
      </c>
      <c r="G435" s="21" t="s">
        <v>40</v>
      </c>
      <c r="H435" s="21" t="s">
        <v>39</v>
      </c>
      <c r="I435" s="21" t="s">
        <v>40</v>
      </c>
    </row>
    <row r="436" spans="1:10" x14ac:dyDescent="0.25">
      <c r="A436" s="11">
        <f>MAX($A$10:A435)+1</f>
        <v>334</v>
      </c>
      <c r="C436" s="19" t="s">
        <v>37</v>
      </c>
      <c r="D436" s="15">
        <f>+I396</f>
        <v>4118348</v>
      </c>
      <c r="E436" s="14"/>
      <c r="F436" s="14"/>
      <c r="G436" s="14"/>
      <c r="H436" s="14"/>
      <c r="I436" s="14"/>
    </row>
    <row r="437" spans="1:10" x14ac:dyDescent="0.25">
      <c r="A437" s="11">
        <f>MAX($A$10:A436)+1</f>
        <v>335</v>
      </c>
      <c r="C437" s="22" t="s">
        <v>50</v>
      </c>
      <c r="D437" s="15">
        <f>+D396*30</f>
        <v>283830</v>
      </c>
      <c r="E437" s="16">
        <f>D437/D436</f>
        <v>6.8918410974497538E-2</v>
      </c>
      <c r="F437" s="14"/>
      <c r="G437" s="14"/>
      <c r="H437" s="16">
        <f>H440/(H440+I440)</f>
        <v>4.8779017831805382E-2</v>
      </c>
      <c r="I437" s="14"/>
    </row>
    <row r="438" spans="1:10" x14ac:dyDescent="0.25">
      <c r="A438" s="11">
        <f>MAX($A$10:A437)+1</f>
        <v>336</v>
      </c>
      <c r="C438" s="19" t="s">
        <v>51</v>
      </c>
      <c r="D438" s="15">
        <f>D436-D437</f>
        <v>3834518</v>
      </c>
      <c r="E438" s="14"/>
      <c r="F438" s="16">
        <f>D438/D436</f>
        <v>0.93108158902550242</v>
      </c>
      <c r="G438" s="14"/>
      <c r="H438" s="16"/>
      <c r="I438" s="16">
        <f>F440/(H440+I440)</f>
        <v>0.65900018285022277</v>
      </c>
    </row>
    <row r="439" spans="1:10" x14ac:dyDescent="0.25">
      <c r="A439" s="11">
        <f>MAX($A$10:A438)+1</f>
        <v>337</v>
      </c>
      <c r="C439" s="19" t="s">
        <v>52</v>
      </c>
      <c r="D439" s="15">
        <f>+G396</f>
        <v>4046582</v>
      </c>
      <c r="E439" s="14"/>
      <c r="F439" s="17"/>
      <c r="G439" s="17">
        <v>1</v>
      </c>
      <c r="H439" s="14"/>
      <c r="I439" s="16">
        <f>G440/(H440+I440)</f>
        <v>0.2922207993179719</v>
      </c>
    </row>
    <row r="440" spans="1:10" x14ac:dyDescent="0.25">
      <c r="A440" s="11">
        <f>MAX($A$10:A439)+1</f>
        <v>338</v>
      </c>
      <c r="C440" s="19" t="s">
        <v>53</v>
      </c>
      <c r="D440" s="14"/>
      <c r="E440" s="18">
        <f>+E432*E437</f>
        <v>6.9567847450582851</v>
      </c>
      <c r="F440" s="18">
        <f>+E432-E440</f>
        <v>93.98554179280346</v>
      </c>
      <c r="G440" s="18">
        <f>G432</f>
        <v>41.676058462138251</v>
      </c>
      <c r="H440" s="18">
        <f>+E440</f>
        <v>6.9567847450582851</v>
      </c>
      <c r="I440" s="18">
        <f>+F440+G440</f>
        <v>135.6616002549417</v>
      </c>
    </row>
    <row r="443" spans="1:10" ht="18.75" x14ac:dyDescent="0.3">
      <c r="A443" s="43" t="s">
        <v>47</v>
      </c>
      <c r="B443" s="40"/>
      <c r="C443" s="44"/>
      <c r="D443" s="40"/>
      <c r="E443" s="40"/>
      <c r="F443" s="40"/>
      <c r="G443" s="40"/>
      <c r="H443" s="40"/>
      <c r="I443" s="40"/>
      <c r="J443" s="40"/>
    </row>
    <row r="445" spans="1:10" x14ac:dyDescent="0.25">
      <c r="A445" s="11" t="s">
        <v>63</v>
      </c>
      <c r="B445" s="12" t="s">
        <v>46</v>
      </c>
    </row>
    <row r="446" spans="1:10" s="25" customFormat="1" ht="45" x14ac:dyDescent="0.25">
      <c r="A446" s="34" t="s">
        <v>62</v>
      </c>
      <c r="B446" s="25" t="s">
        <v>2</v>
      </c>
      <c r="C446" s="25" t="s">
        <v>3</v>
      </c>
      <c r="D446" s="53" t="s">
        <v>0</v>
      </c>
      <c r="E446" s="54"/>
      <c r="F446" s="33" t="s">
        <v>1</v>
      </c>
      <c r="G446" s="50" t="s">
        <v>72</v>
      </c>
      <c r="H446" s="51"/>
      <c r="I446" s="50" t="s">
        <v>70</v>
      </c>
      <c r="J446" s="51"/>
    </row>
    <row r="447" spans="1:10" s="29" customFormat="1" ht="11.25" x14ac:dyDescent="0.2">
      <c r="B447" s="30"/>
      <c r="C447" s="30"/>
      <c r="D447" s="30" t="s">
        <v>4</v>
      </c>
      <c r="E447" s="30" t="s">
        <v>5</v>
      </c>
      <c r="F447" s="49" t="s">
        <v>71</v>
      </c>
      <c r="G447" s="30" t="s">
        <v>66</v>
      </c>
      <c r="H447" s="30" t="s">
        <v>5</v>
      </c>
      <c r="I447" s="30" t="s">
        <v>66</v>
      </c>
      <c r="J447" s="30" t="s">
        <v>5</v>
      </c>
    </row>
    <row r="448" spans="1:10" ht="18" x14ac:dyDescent="0.35">
      <c r="A448" s="11">
        <f>MAX($A$10:A442)+1</f>
        <v>339</v>
      </c>
      <c r="B448" s="2" t="s">
        <v>6</v>
      </c>
      <c r="C448" s="1" t="s">
        <v>7</v>
      </c>
      <c r="D448" s="3">
        <v>103</v>
      </c>
      <c r="E448" s="4">
        <f t="shared" ref="E448:E474" si="72">D448/$D$475</f>
        <v>3.8361266294227189E-2</v>
      </c>
      <c r="F448" s="3">
        <f>+G448/D448</f>
        <v>0.60194174757281549</v>
      </c>
      <c r="G448" s="3">
        <v>62</v>
      </c>
      <c r="H448" s="4">
        <f t="shared" ref="H448:H474" si="73">G448/$G$475</f>
        <v>1.3353625099990652E-5</v>
      </c>
      <c r="I448" s="3">
        <f>D448*30</f>
        <v>3090</v>
      </c>
      <c r="J448" s="4">
        <f t="shared" ref="J448:J474" si="74">I448/$I$475</f>
        <v>6.6319999793957283E-4</v>
      </c>
    </row>
    <row r="449" spans="1:10" ht="18" x14ac:dyDescent="0.35">
      <c r="A449" s="11">
        <f>MAX($A$10:A448)+1</f>
        <v>340</v>
      </c>
      <c r="B449" s="2" t="s">
        <v>6</v>
      </c>
      <c r="C449" s="1" t="s">
        <v>8</v>
      </c>
      <c r="D449" s="3">
        <v>266</v>
      </c>
      <c r="E449" s="4">
        <f t="shared" si="72"/>
        <v>9.9068901303538182E-2</v>
      </c>
      <c r="F449" s="3">
        <f t="shared" ref="F449:F473" si="75">+G449/D449</f>
        <v>8.7142857142857135</v>
      </c>
      <c r="G449" s="3">
        <v>2318</v>
      </c>
      <c r="H449" s="4">
        <f t="shared" si="73"/>
        <v>4.9925327389965053E-4</v>
      </c>
      <c r="I449" s="3">
        <f t="shared" ref="I449:I450" si="76">D449*30</f>
        <v>7980</v>
      </c>
      <c r="J449" s="4">
        <f t="shared" si="74"/>
        <v>1.7127300917662755E-3</v>
      </c>
    </row>
    <row r="450" spans="1:10" ht="18" x14ac:dyDescent="0.35">
      <c r="A450" s="11">
        <f>MAX($A$10:A449)+1</f>
        <v>341</v>
      </c>
      <c r="B450" s="2" t="s">
        <v>6</v>
      </c>
      <c r="C450" s="1" t="s">
        <v>9</v>
      </c>
      <c r="D450" s="3">
        <v>824</v>
      </c>
      <c r="E450" s="4">
        <f t="shared" si="72"/>
        <v>0.30689013035381751</v>
      </c>
      <c r="F450" s="3">
        <f t="shared" si="75"/>
        <v>20.771844660194176</v>
      </c>
      <c r="G450" s="3">
        <v>17116</v>
      </c>
      <c r="H450" s="4">
        <f t="shared" si="73"/>
        <v>3.6864620517974194E-3</v>
      </c>
      <c r="I450" s="3">
        <f t="shared" si="76"/>
        <v>24720</v>
      </c>
      <c r="J450" s="4">
        <f t="shared" si="74"/>
        <v>5.3055999835165827E-3</v>
      </c>
    </row>
    <row r="451" spans="1:10" ht="18" x14ac:dyDescent="0.35">
      <c r="A451" s="11">
        <f>MAX($A$10:A450)+1</f>
        <v>342</v>
      </c>
      <c r="B451" s="2" t="s">
        <v>6</v>
      </c>
      <c r="C451" s="1" t="s">
        <v>10</v>
      </c>
      <c r="D451" s="3">
        <v>667</v>
      </c>
      <c r="E451" s="4">
        <f t="shared" si="72"/>
        <v>0.24841713221601489</v>
      </c>
      <c r="F451" s="3">
        <f t="shared" si="75"/>
        <v>63.389805097451273</v>
      </c>
      <c r="G451" s="3">
        <v>42281</v>
      </c>
      <c r="H451" s="4">
        <f t="shared" si="73"/>
        <v>9.1065261750436256E-3</v>
      </c>
      <c r="I451" s="3">
        <f>G451</f>
        <v>42281</v>
      </c>
      <c r="J451" s="4">
        <f t="shared" si="74"/>
        <v>9.0746793245576312E-3</v>
      </c>
    </row>
    <row r="452" spans="1:10" ht="18" x14ac:dyDescent="0.35">
      <c r="A452" s="11">
        <f>MAX($A$10:A451)+1</f>
        <v>343</v>
      </c>
      <c r="B452" s="2" t="s">
        <v>6</v>
      </c>
      <c r="C452" s="1" t="s">
        <v>11</v>
      </c>
      <c r="D452" s="3">
        <v>526</v>
      </c>
      <c r="E452" s="4">
        <f t="shared" si="72"/>
        <v>0.19590316573556796</v>
      </c>
      <c r="F452" s="3">
        <f t="shared" si="75"/>
        <v>162.06463878326997</v>
      </c>
      <c r="G452" s="3">
        <v>85246</v>
      </c>
      <c r="H452" s="4">
        <f t="shared" si="73"/>
        <v>1.8360372988287146E-2</v>
      </c>
      <c r="I452" s="3">
        <f t="shared" ref="I452:I474" si="77">G452</f>
        <v>85246</v>
      </c>
      <c r="J452" s="4">
        <f t="shared" si="74"/>
        <v>1.8296164085552371E-2</v>
      </c>
    </row>
    <row r="453" spans="1:10" ht="18" x14ac:dyDescent="0.35">
      <c r="A453" s="11">
        <f>MAX($A$10:A452)+1</f>
        <v>344</v>
      </c>
      <c r="B453" s="2" t="s">
        <v>6</v>
      </c>
      <c r="C453" s="1" t="s">
        <v>12</v>
      </c>
      <c r="D453" s="3">
        <v>203</v>
      </c>
      <c r="E453" s="4">
        <f t="shared" si="72"/>
        <v>7.560521415270019E-2</v>
      </c>
      <c r="F453" s="3">
        <f t="shared" si="75"/>
        <v>483.12807881773398</v>
      </c>
      <c r="G453" s="3">
        <v>98075</v>
      </c>
      <c r="H453" s="4">
        <f t="shared" si="73"/>
        <v>2.1123496478735213E-2</v>
      </c>
      <c r="I453" s="3">
        <f t="shared" si="77"/>
        <v>98075</v>
      </c>
      <c r="J453" s="4">
        <f t="shared" si="74"/>
        <v>2.1049624530072364E-2</v>
      </c>
    </row>
    <row r="454" spans="1:10" ht="18" x14ac:dyDescent="0.35">
      <c r="A454" s="11">
        <f>MAX($A$10:A453)+1</f>
        <v>345</v>
      </c>
      <c r="B454" s="2" t="s">
        <v>6</v>
      </c>
      <c r="C454" s="1" t="s">
        <v>13</v>
      </c>
      <c r="D454" s="3">
        <v>40</v>
      </c>
      <c r="E454" s="4">
        <f t="shared" si="72"/>
        <v>1.4897579143389199E-2</v>
      </c>
      <c r="F454" s="3">
        <f t="shared" si="75"/>
        <v>1477.35</v>
      </c>
      <c r="G454" s="3">
        <v>59094</v>
      </c>
      <c r="H454" s="4">
        <f t="shared" si="73"/>
        <v>1.2727727768691091E-2</v>
      </c>
      <c r="I454" s="3">
        <f t="shared" si="77"/>
        <v>59094</v>
      </c>
      <c r="J454" s="4">
        <f t="shared" si="74"/>
        <v>1.2683217047974472E-2</v>
      </c>
    </row>
    <row r="455" spans="1:10" ht="18" x14ac:dyDescent="0.35">
      <c r="A455" s="11">
        <f>MAX($A$10:A454)+1</f>
        <v>346</v>
      </c>
      <c r="B455" s="2" t="s">
        <v>6</v>
      </c>
      <c r="C455" s="1" t="s">
        <v>14</v>
      </c>
      <c r="D455" s="3">
        <v>4</v>
      </c>
      <c r="E455" s="4">
        <f t="shared" si="72"/>
        <v>1.4897579143389199E-3</v>
      </c>
      <c r="F455" s="3">
        <f t="shared" si="75"/>
        <v>5403</v>
      </c>
      <c r="G455" s="3">
        <v>21612</v>
      </c>
      <c r="H455" s="4">
        <f t="shared" si="73"/>
        <v>4.6548152525967418E-3</v>
      </c>
      <c r="I455" s="3">
        <f t="shared" si="77"/>
        <v>21612</v>
      </c>
      <c r="J455" s="4">
        <f t="shared" si="74"/>
        <v>4.6385366846181386E-3</v>
      </c>
    </row>
    <row r="456" spans="1:10" ht="18" x14ac:dyDescent="0.35">
      <c r="A456" s="11">
        <f>MAX($A$10:A455)+1</f>
        <v>347</v>
      </c>
      <c r="B456" s="2" t="s">
        <v>6</v>
      </c>
      <c r="C456" s="1" t="s">
        <v>15</v>
      </c>
      <c r="D456" s="3">
        <v>0</v>
      </c>
      <c r="E456" s="4">
        <f t="shared" si="72"/>
        <v>0</v>
      </c>
      <c r="F456" s="3">
        <v>0</v>
      </c>
      <c r="G456" s="3">
        <v>0</v>
      </c>
      <c r="H456" s="4">
        <f t="shared" si="73"/>
        <v>0</v>
      </c>
      <c r="I456" s="3">
        <f t="shared" si="77"/>
        <v>0</v>
      </c>
      <c r="J456" s="4">
        <f t="shared" si="74"/>
        <v>0</v>
      </c>
    </row>
    <row r="457" spans="1:10" ht="18" x14ac:dyDescent="0.35">
      <c r="A457" s="11">
        <f>MAX($A$10:A456)+1</f>
        <v>348</v>
      </c>
      <c r="B457" s="2" t="s">
        <v>16</v>
      </c>
      <c r="C457" s="1"/>
      <c r="D457" s="3">
        <v>29</v>
      </c>
      <c r="E457" s="4">
        <f t="shared" si="72"/>
        <v>1.080074487895717E-2</v>
      </c>
      <c r="F457" s="3">
        <f t="shared" si="75"/>
        <v>3286.7586206896553</v>
      </c>
      <c r="G457" s="3">
        <v>95316</v>
      </c>
      <c r="H457" s="4">
        <f t="shared" si="73"/>
        <v>2.0529260161785631E-2</v>
      </c>
      <c r="I457" s="3">
        <f t="shared" si="77"/>
        <v>95316</v>
      </c>
      <c r="J457" s="4">
        <f t="shared" si="74"/>
        <v>2.0457466344209814E-2</v>
      </c>
    </row>
    <row r="458" spans="1:10" x14ac:dyDescent="0.25">
      <c r="A458" s="11">
        <f>MAX($A$10:A457)+1</f>
        <v>349</v>
      </c>
      <c r="B458" s="2" t="s">
        <v>17</v>
      </c>
      <c r="C458" s="1"/>
      <c r="D458" s="3">
        <v>7</v>
      </c>
      <c r="E458" s="4">
        <f t="shared" si="72"/>
        <v>2.6070763500931097E-3</v>
      </c>
      <c r="F458" s="3">
        <f t="shared" si="75"/>
        <v>534.57142857142856</v>
      </c>
      <c r="G458" s="3">
        <v>3742</v>
      </c>
      <c r="H458" s="4">
        <f t="shared" si="73"/>
        <v>8.059558890994358E-4</v>
      </c>
      <c r="I458" s="3">
        <f t="shared" si="77"/>
        <v>3742</v>
      </c>
      <c r="J458" s="4">
        <f t="shared" si="74"/>
        <v>8.0313734378313314E-4</v>
      </c>
    </row>
    <row r="459" spans="1:10" x14ac:dyDescent="0.25">
      <c r="A459" s="11">
        <f>MAX($A$10:A458)+1</f>
        <v>350</v>
      </c>
      <c r="B459" s="2" t="s">
        <v>18</v>
      </c>
      <c r="C459" s="1"/>
      <c r="D459" s="3">
        <v>0</v>
      </c>
      <c r="E459" s="4">
        <f t="shared" si="72"/>
        <v>0</v>
      </c>
      <c r="F459" s="3">
        <v>0</v>
      </c>
      <c r="G459" s="3">
        <v>0</v>
      </c>
      <c r="H459" s="4">
        <f t="shared" si="73"/>
        <v>0</v>
      </c>
      <c r="I459" s="3">
        <f t="shared" si="77"/>
        <v>0</v>
      </c>
      <c r="J459" s="4">
        <f t="shared" si="74"/>
        <v>0</v>
      </c>
    </row>
    <row r="460" spans="1:10" x14ac:dyDescent="0.25">
      <c r="A460" s="11">
        <f>MAX($A$10:A459)+1</f>
        <v>351</v>
      </c>
      <c r="B460" s="2" t="s">
        <v>19</v>
      </c>
      <c r="C460" s="1"/>
      <c r="D460" s="3">
        <v>1</v>
      </c>
      <c r="E460" s="4">
        <f t="shared" si="72"/>
        <v>3.7243947858472997E-4</v>
      </c>
      <c r="F460" s="3">
        <f t="shared" si="75"/>
        <v>3608</v>
      </c>
      <c r="G460" s="3">
        <v>3608</v>
      </c>
      <c r="H460" s="4">
        <f t="shared" si="73"/>
        <v>7.77094828399456E-4</v>
      </c>
      <c r="I460" s="3">
        <f t="shared" si="77"/>
        <v>3608</v>
      </c>
      <c r="J460" s="4">
        <f t="shared" si="74"/>
        <v>7.7437721442264688E-4</v>
      </c>
    </row>
    <row r="461" spans="1:10" x14ac:dyDescent="0.25">
      <c r="A461" s="11">
        <f>MAX($A$10:A460)+1</f>
        <v>352</v>
      </c>
      <c r="B461" s="2" t="s">
        <v>20</v>
      </c>
      <c r="C461" s="1"/>
      <c r="D461" s="3">
        <v>3</v>
      </c>
      <c r="E461" s="4">
        <f t="shared" si="72"/>
        <v>1.1173184357541898E-3</v>
      </c>
      <c r="F461" s="3">
        <f t="shared" si="75"/>
        <v>74000</v>
      </c>
      <c r="G461" s="3">
        <v>222000</v>
      </c>
      <c r="H461" s="4">
        <f t="shared" si="73"/>
        <v>4.7814593099966531E-2</v>
      </c>
      <c r="I461" s="3">
        <f t="shared" si="77"/>
        <v>222000</v>
      </c>
      <c r="J461" s="4">
        <f t="shared" si="74"/>
        <v>4.7647378492746008E-2</v>
      </c>
    </row>
    <row r="462" spans="1:10" x14ac:dyDescent="0.25">
      <c r="A462" s="11">
        <f>MAX($A$10:A461)+1</f>
        <v>353</v>
      </c>
      <c r="B462" s="2" t="s">
        <v>21</v>
      </c>
      <c r="C462" s="1"/>
      <c r="D462" s="3">
        <v>4</v>
      </c>
      <c r="E462" s="4">
        <f t="shared" si="72"/>
        <v>1.4897579143389199E-3</v>
      </c>
      <c r="F462" s="3">
        <f t="shared" si="75"/>
        <v>133500</v>
      </c>
      <c r="G462" s="3">
        <v>534000</v>
      </c>
      <c r="H462" s="4">
        <f t="shared" si="73"/>
        <v>0.11501348069991948</v>
      </c>
      <c r="I462" s="3">
        <f t="shared" si="77"/>
        <v>534000</v>
      </c>
      <c r="J462" s="4">
        <f t="shared" si="74"/>
        <v>0.11461126177984851</v>
      </c>
    </row>
    <row r="463" spans="1:10" x14ac:dyDescent="0.25">
      <c r="A463" s="11">
        <f>MAX($A$10:A462)+1</f>
        <v>354</v>
      </c>
      <c r="B463" s="2" t="s">
        <v>22</v>
      </c>
      <c r="C463" s="1"/>
      <c r="D463" s="3">
        <v>2</v>
      </c>
      <c r="E463" s="4">
        <f t="shared" si="72"/>
        <v>7.4487895716945994E-4</v>
      </c>
      <c r="F463" s="3">
        <f t="shared" si="75"/>
        <v>903600</v>
      </c>
      <c r="G463" s="3">
        <v>1807200</v>
      </c>
      <c r="H463" s="4">
        <f t="shared" si="73"/>
        <v>0.38923663355972754</v>
      </c>
      <c r="I463" s="3">
        <f t="shared" si="77"/>
        <v>1807200</v>
      </c>
      <c r="J463" s="4">
        <f t="shared" si="74"/>
        <v>0.38787541627067834</v>
      </c>
    </row>
    <row r="464" spans="1:10" x14ac:dyDescent="0.25">
      <c r="A464" s="11">
        <f>MAX($A$10:A463)+1</f>
        <v>355</v>
      </c>
      <c r="B464" s="2" t="s">
        <v>23</v>
      </c>
      <c r="C464" s="1"/>
      <c r="D464" s="3">
        <v>1</v>
      </c>
      <c r="E464" s="4">
        <f t="shared" si="72"/>
        <v>3.7243947858472997E-4</v>
      </c>
      <c r="F464" s="3">
        <f t="shared" si="75"/>
        <v>1200000</v>
      </c>
      <c r="G464" s="3">
        <v>1200000</v>
      </c>
      <c r="H464" s="4">
        <f t="shared" si="73"/>
        <v>0.25845725999981906</v>
      </c>
      <c r="I464" s="3">
        <f t="shared" si="77"/>
        <v>1200000</v>
      </c>
      <c r="J464" s="4">
        <f t="shared" si="74"/>
        <v>0.25755339725808651</v>
      </c>
    </row>
    <row r="465" spans="1:10" x14ac:dyDescent="0.25">
      <c r="A465" s="11">
        <f>MAX($A$10:A464)+1</f>
        <v>356</v>
      </c>
      <c r="B465" s="2" t="s">
        <v>24</v>
      </c>
      <c r="C465" s="1"/>
      <c r="D465" s="3">
        <v>0</v>
      </c>
      <c r="E465" s="4">
        <f t="shared" si="72"/>
        <v>0</v>
      </c>
      <c r="F465" s="3">
        <v>0</v>
      </c>
      <c r="G465" s="3">
        <v>0</v>
      </c>
      <c r="H465" s="4">
        <f t="shared" si="73"/>
        <v>0</v>
      </c>
      <c r="I465" s="3">
        <f t="shared" si="77"/>
        <v>0</v>
      </c>
      <c r="J465" s="4">
        <f t="shared" si="74"/>
        <v>0</v>
      </c>
    </row>
    <row r="466" spans="1:10" x14ac:dyDescent="0.25">
      <c r="A466" s="11">
        <f>MAX($A$10:A465)+1</f>
        <v>357</v>
      </c>
      <c r="B466" s="2" t="s">
        <v>25</v>
      </c>
      <c r="C466" s="1"/>
      <c r="D466" s="3">
        <v>0</v>
      </c>
      <c r="E466" s="4">
        <f t="shared" si="72"/>
        <v>0</v>
      </c>
      <c r="F466" s="3">
        <v>0</v>
      </c>
      <c r="G466" s="3">
        <v>0</v>
      </c>
      <c r="H466" s="4">
        <f t="shared" si="73"/>
        <v>0</v>
      </c>
      <c r="I466" s="3">
        <f t="shared" si="77"/>
        <v>0</v>
      </c>
      <c r="J466" s="4">
        <f t="shared" si="74"/>
        <v>0</v>
      </c>
    </row>
    <row r="467" spans="1:10" x14ac:dyDescent="0.25">
      <c r="A467" s="11">
        <f>MAX($A$10:A466)+1</f>
        <v>358</v>
      </c>
      <c r="B467" s="2" t="s">
        <v>26</v>
      </c>
      <c r="C467" s="1"/>
      <c r="D467" s="3">
        <v>0</v>
      </c>
      <c r="E467" s="4">
        <f t="shared" si="72"/>
        <v>0</v>
      </c>
      <c r="F467" s="3">
        <v>0</v>
      </c>
      <c r="G467" s="3">
        <v>0</v>
      </c>
      <c r="H467" s="4">
        <f t="shared" si="73"/>
        <v>0</v>
      </c>
      <c r="I467" s="3">
        <f t="shared" si="77"/>
        <v>0</v>
      </c>
      <c r="J467" s="4">
        <f t="shared" si="74"/>
        <v>0</v>
      </c>
    </row>
    <row r="468" spans="1:10" x14ac:dyDescent="0.25">
      <c r="A468" s="11">
        <f>MAX($A$10:A467)+1</f>
        <v>359</v>
      </c>
      <c r="B468" s="2" t="s">
        <v>27</v>
      </c>
      <c r="C468" s="1"/>
      <c r="D468" s="3">
        <v>1</v>
      </c>
      <c r="E468" s="4">
        <f t="shared" si="72"/>
        <v>3.7243947858472997E-4</v>
      </c>
      <c r="F468" s="3">
        <f t="shared" si="75"/>
        <v>93200</v>
      </c>
      <c r="G468" s="3">
        <v>93200</v>
      </c>
      <c r="H468" s="4">
        <f t="shared" si="73"/>
        <v>2.0073513859985948E-2</v>
      </c>
      <c r="I468" s="3">
        <f t="shared" si="77"/>
        <v>93200</v>
      </c>
      <c r="J468" s="4">
        <f t="shared" si="74"/>
        <v>2.0003313853711388E-2</v>
      </c>
    </row>
    <row r="469" spans="1:10" x14ac:dyDescent="0.25">
      <c r="A469" s="11">
        <f>MAX($A$10:A468)+1</f>
        <v>360</v>
      </c>
      <c r="B469" s="2" t="s">
        <v>28</v>
      </c>
      <c r="C469" s="1"/>
      <c r="D469" s="3">
        <v>0</v>
      </c>
      <c r="E469" s="4">
        <f t="shared" si="72"/>
        <v>0</v>
      </c>
      <c r="F469" s="3">
        <v>0</v>
      </c>
      <c r="G469" s="3">
        <v>0</v>
      </c>
      <c r="H469" s="4">
        <f t="shared" si="73"/>
        <v>0</v>
      </c>
      <c r="I469" s="3">
        <f t="shared" si="77"/>
        <v>0</v>
      </c>
      <c r="J469" s="4">
        <f t="shared" si="74"/>
        <v>0</v>
      </c>
    </row>
    <row r="470" spans="1:10" x14ac:dyDescent="0.25">
      <c r="A470" s="11">
        <f>MAX($A$10:A469)+1</f>
        <v>361</v>
      </c>
      <c r="B470" s="2" t="s">
        <v>29</v>
      </c>
      <c r="C470" s="1"/>
      <c r="D470" s="3">
        <v>1</v>
      </c>
      <c r="E470" s="4">
        <f t="shared" si="72"/>
        <v>3.7243947858472997E-4</v>
      </c>
      <c r="F470" s="3">
        <f t="shared" si="75"/>
        <v>212496</v>
      </c>
      <c r="G470" s="3">
        <v>212496</v>
      </c>
      <c r="H470" s="4">
        <f t="shared" si="73"/>
        <v>4.5767611600767963E-2</v>
      </c>
      <c r="I470" s="3">
        <f t="shared" si="77"/>
        <v>212496</v>
      </c>
      <c r="J470" s="4">
        <f t="shared" si="74"/>
        <v>4.5607555586461963E-2</v>
      </c>
    </row>
    <row r="471" spans="1:10" x14ac:dyDescent="0.25">
      <c r="A471" s="11">
        <f>MAX($A$10:A470)+1</f>
        <v>362</v>
      </c>
      <c r="B471" s="2" t="s">
        <v>30</v>
      </c>
      <c r="C471" s="1"/>
      <c r="D471" s="3">
        <v>1</v>
      </c>
      <c r="E471" s="4">
        <f t="shared" si="72"/>
        <v>3.7243947858472997E-4</v>
      </c>
      <c r="F471" s="3">
        <f t="shared" si="75"/>
        <v>18698</v>
      </c>
      <c r="G471" s="3">
        <v>18698</v>
      </c>
      <c r="H471" s="4">
        <f t="shared" si="73"/>
        <v>4.0271948728971812E-3</v>
      </c>
      <c r="I471" s="3">
        <f t="shared" si="77"/>
        <v>18698</v>
      </c>
      <c r="J471" s="4">
        <f t="shared" si="74"/>
        <v>4.0131111849430849E-3</v>
      </c>
    </row>
    <row r="472" spans="1:10" x14ac:dyDescent="0.25">
      <c r="A472" s="11">
        <f>MAX($A$10:A471)+1</f>
        <v>363</v>
      </c>
      <c r="B472" s="2" t="s">
        <v>31</v>
      </c>
      <c r="C472" s="1"/>
      <c r="D472" s="3">
        <v>1</v>
      </c>
      <c r="E472" s="4">
        <f t="shared" si="72"/>
        <v>3.7243947858472997E-4</v>
      </c>
      <c r="F472" s="3">
        <f t="shared" si="75"/>
        <v>49213</v>
      </c>
      <c r="G472" s="3">
        <v>49213</v>
      </c>
      <c r="H472" s="4">
        <f t="shared" si="73"/>
        <v>1.059954761364258E-2</v>
      </c>
      <c r="I472" s="3">
        <f t="shared" si="77"/>
        <v>49213</v>
      </c>
      <c r="J472" s="4">
        <f t="shared" si="74"/>
        <v>1.0562479449385176E-2</v>
      </c>
    </row>
    <row r="473" spans="1:10" x14ac:dyDescent="0.25">
      <c r="A473" s="11">
        <f>MAX($A$10:A472)+1</f>
        <v>364</v>
      </c>
      <c r="B473" s="2" t="s">
        <v>32</v>
      </c>
      <c r="C473" s="1"/>
      <c r="D473" s="3">
        <v>1</v>
      </c>
      <c r="E473" s="4">
        <f t="shared" si="72"/>
        <v>3.7243947858472997E-4</v>
      </c>
      <c r="F473" s="3">
        <f t="shared" si="75"/>
        <v>77657</v>
      </c>
      <c r="G473" s="3">
        <v>77657</v>
      </c>
      <c r="H473" s="4">
        <f t="shared" si="73"/>
        <v>1.6725846199838291E-2</v>
      </c>
      <c r="I473" s="3">
        <f t="shared" si="77"/>
        <v>77657</v>
      </c>
      <c r="J473" s="4">
        <f t="shared" si="74"/>
        <v>1.666735347572602E-2</v>
      </c>
    </row>
    <row r="474" spans="1:10" x14ac:dyDescent="0.25">
      <c r="A474" s="11">
        <f>MAX($A$10:A473)+1</f>
        <v>365</v>
      </c>
      <c r="B474" s="2" t="s">
        <v>33</v>
      </c>
      <c r="C474" s="1"/>
      <c r="D474" s="3">
        <v>0</v>
      </c>
      <c r="E474" s="4">
        <f t="shared" si="72"/>
        <v>0</v>
      </c>
      <c r="F474" s="3">
        <v>0</v>
      </c>
      <c r="G474" s="3">
        <v>0</v>
      </c>
      <c r="H474" s="4">
        <f t="shared" si="73"/>
        <v>0</v>
      </c>
      <c r="I474" s="3">
        <f t="shared" si="77"/>
        <v>0</v>
      </c>
      <c r="J474" s="4">
        <f t="shared" si="74"/>
        <v>0</v>
      </c>
    </row>
    <row r="475" spans="1:10" x14ac:dyDescent="0.25">
      <c r="A475" s="11">
        <f>MAX($A$10:A474)+1</f>
        <v>366</v>
      </c>
      <c r="B475" s="2" t="s">
        <v>34</v>
      </c>
      <c r="D475" s="3">
        <f t="shared" ref="D475:J475" si="78">SUM(D448:D474)</f>
        <v>2685</v>
      </c>
      <c r="E475" s="5">
        <f t="shared" si="78"/>
        <v>1.0000000000000004</v>
      </c>
      <c r="F475" s="3">
        <f t="shared" si="78"/>
        <v>2777412.3506440818</v>
      </c>
      <c r="G475" s="3">
        <f t="shared" si="78"/>
        <v>4642934</v>
      </c>
      <c r="H475" s="5">
        <f t="shared" si="78"/>
        <v>0.99999999999999978</v>
      </c>
      <c r="I475" s="3">
        <f t="shared" si="78"/>
        <v>4659228</v>
      </c>
      <c r="J475" s="5">
        <f t="shared" si="78"/>
        <v>0.99999999999999989</v>
      </c>
    </row>
    <row r="478" spans="1:10" ht="18.75" x14ac:dyDescent="0.3">
      <c r="A478" s="43" t="s">
        <v>47</v>
      </c>
      <c r="B478" s="40"/>
      <c r="C478" s="44"/>
      <c r="D478" s="40"/>
      <c r="E478" s="40"/>
      <c r="F478" s="40"/>
      <c r="G478" s="40"/>
      <c r="H478" s="40"/>
      <c r="I478" s="40"/>
      <c r="J478" s="40"/>
    </row>
    <row r="480" spans="1:10" x14ac:dyDescent="0.25">
      <c r="A480" s="11" t="s">
        <v>63</v>
      </c>
      <c r="B480" s="12" t="s">
        <v>46</v>
      </c>
    </row>
    <row r="481" spans="1:9" x14ac:dyDescent="0.25">
      <c r="A481" s="11" t="s">
        <v>62</v>
      </c>
      <c r="D481" s="53" t="s">
        <v>35</v>
      </c>
      <c r="E481" s="54"/>
      <c r="F481" s="53" t="s">
        <v>36</v>
      </c>
      <c r="G481" s="54"/>
      <c r="H481" s="53" t="s">
        <v>34</v>
      </c>
      <c r="I481" s="54"/>
    </row>
    <row r="482" spans="1:9" ht="45" customHeight="1" x14ac:dyDescent="0.25">
      <c r="A482" s="35"/>
      <c r="B482" s="25" t="s">
        <v>2</v>
      </c>
      <c r="C482" s="25" t="s">
        <v>3</v>
      </c>
      <c r="D482" s="26" t="s">
        <v>37</v>
      </c>
      <c r="E482" s="27" t="s">
        <v>65</v>
      </c>
      <c r="F482" s="26" t="s">
        <v>38</v>
      </c>
      <c r="G482" s="27" t="s">
        <v>65</v>
      </c>
      <c r="H482" s="27" t="s">
        <v>65</v>
      </c>
      <c r="I482" s="27"/>
    </row>
    <row r="483" spans="1:9" s="28" customFormat="1" ht="11.25" x14ac:dyDescent="0.2">
      <c r="B483" s="30"/>
      <c r="C483" s="30"/>
      <c r="D483" s="31"/>
      <c r="E483" s="32" t="s">
        <v>64</v>
      </c>
      <c r="F483" s="31"/>
      <c r="G483" s="32" t="s">
        <v>64</v>
      </c>
      <c r="H483" s="32" t="s">
        <v>64</v>
      </c>
      <c r="I483" s="32" t="s">
        <v>5</v>
      </c>
    </row>
    <row r="484" spans="1:9" ht="18" x14ac:dyDescent="0.35">
      <c r="A484" s="11">
        <f>MAX($A$10:A476)+1</f>
        <v>367</v>
      </c>
      <c r="B484" s="2" t="s">
        <v>6</v>
      </c>
      <c r="C484" s="1" t="s">
        <v>7</v>
      </c>
      <c r="D484" s="4">
        <f t="shared" ref="D484:D510" si="79">+J448</f>
        <v>6.6319999793957283E-4</v>
      </c>
      <c r="E484" s="6">
        <f>D484*$E$511</f>
        <v>1.2654379766621402E-2</v>
      </c>
      <c r="F484" s="4">
        <f t="shared" ref="F484:F510" si="80">+H448</f>
        <v>1.3353625099990652E-5</v>
      </c>
      <c r="G484" s="6">
        <f>F484*$G$511</f>
        <v>2.7825195908692487E-4</v>
      </c>
      <c r="H484" s="6">
        <f>+E484+G484</f>
        <v>1.2932631725708327E-2</v>
      </c>
      <c r="I484" s="4">
        <f>H484/$H$511</f>
        <v>3.2398015494794838E-4</v>
      </c>
    </row>
    <row r="485" spans="1:9" ht="18" x14ac:dyDescent="0.35">
      <c r="A485" s="11">
        <f>MAX($A$10:A484)+1</f>
        <v>368</v>
      </c>
      <c r="B485" s="2" t="s">
        <v>6</v>
      </c>
      <c r="C485" s="1" t="s">
        <v>8</v>
      </c>
      <c r="D485" s="4">
        <f t="shared" si="79"/>
        <v>1.7127300917662755E-3</v>
      </c>
      <c r="E485" s="6">
        <f t="shared" ref="E485:E510" si="81">D485*$E$511</f>
        <v>3.2680242892439738E-2</v>
      </c>
      <c r="F485" s="4">
        <f t="shared" si="80"/>
        <v>4.9925327389965053E-4</v>
      </c>
      <c r="G485" s="6">
        <f t="shared" ref="G485:G510" si="82">F485*$G$511</f>
        <v>1.0403032921991805E-2</v>
      </c>
      <c r="H485" s="6">
        <f t="shared" ref="H485:H510" si="83">+E485+G485</f>
        <v>4.308327581443154E-2</v>
      </c>
      <c r="I485" s="4">
        <f t="shared" ref="I485:I510" si="84">H485/$H$511</f>
        <v>1.0792951249263408E-3</v>
      </c>
    </row>
    <row r="486" spans="1:9" ht="18" x14ac:dyDescent="0.35">
      <c r="A486" s="11">
        <f>MAX($A$10:A485)+1</f>
        <v>369</v>
      </c>
      <c r="B486" s="2" t="s">
        <v>6</v>
      </c>
      <c r="C486" s="1" t="s">
        <v>9</v>
      </c>
      <c r="D486" s="4">
        <f t="shared" si="79"/>
        <v>5.3055999835165827E-3</v>
      </c>
      <c r="E486" s="6">
        <f t="shared" si="81"/>
        <v>0.10123503813297122</v>
      </c>
      <c r="F486" s="4">
        <f t="shared" si="80"/>
        <v>3.6864620517974194E-3</v>
      </c>
      <c r="G486" s="6">
        <f t="shared" si="82"/>
        <v>7.6815492447287193E-2</v>
      </c>
      <c r="H486" s="6">
        <f t="shared" si="83"/>
        <v>0.17805053058025841</v>
      </c>
      <c r="I486" s="4">
        <f t="shared" si="84"/>
        <v>4.4604098925423562E-3</v>
      </c>
    </row>
    <row r="487" spans="1:9" ht="18" x14ac:dyDescent="0.35">
      <c r="A487" s="11">
        <f>MAX($A$10:A486)+1</f>
        <v>370</v>
      </c>
      <c r="B487" s="2" t="s">
        <v>6</v>
      </c>
      <c r="C487" s="1" t="s">
        <v>10</v>
      </c>
      <c r="D487" s="4">
        <f t="shared" si="79"/>
        <v>9.0746793245576312E-3</v>
      </c>
      <c r="E487" s="6">
        <f t="shared" si="81"/>
        <v>0.17315204883900309</v>
      </c>
      <c r="F487" s="4">
        <f t="shared" si="80"/>
        <v>9.1065261750436256E-3</v>
      </c>
      <c r="G487" s="6">
        <f t="shared" si="82"/>
        <v>0.18975437229281084</v>
      </c>
      <c r="H487" s="6">
        <f t="shared" si="83"/>
        <v>0.36290642113181393</v>
      </c>
      <c r="I487" s="4">
        <f t="shared" si="84"/>
        <v>9.0913033822936657E-3</v>
      </c>
    </row>
    <row r="488" spans="1:9" ht="18" x14ac:dyDescent="0.35">
      <c r="A488" s="11">
        <f>MAX($A$10:A487)+1</f>
        <v>371</v>
      </c>
      <c r="B488" s="2" t="s">
        <v>6</v>
      </c>
      <c r="C488" s="1" t="s">
        <v>11</v>
      </c>
      <c r="D488" s="4">
        <f t="shared" si="79"/>
        <v>1.8296164085552371E-2</v>
      </c>
      <c r="E488" s="6">
        <f t="shared" si="81"/>
        <v>0.34910526135450098</v>
      </c>
      <c r="F488" s="4">
        <f t="shared" si="80"/>
        <v>1.8360372988287146E-2</v>
      </c>
      <c r="G488" s="6">
        <f t="shared" si="82"/>
        <v>0.38257849200522576</v>
      </c>
      <c r="H488" s="6">
        <f t="shared" si="83"/>
        <v>0.73168375335972669</v>
      </c>
      <c r="I488" s="4">
        <f t="shared" si="84"/>
        <v>1.8329681136373448E-2</v>
      </c>
    </row>
    <row r="489" spans="1:9" ht="18" x14ac:dyDescent="0.35">
      <c r="A489" s="11">
        <f>MAX($A$10:A488)+1</f>
        <v>372</v>
      </c>
      <c r="B489" s="2" t="s">
        <v>6</v>
      </c>
      <c r="C489" s="1" t="s">
        <v>12</v>
      </c>
      <c r="D489" s="4">
        <f t="shared" si="79"/>
        <v>2.1049624530072364E-2</v>
      </c>
      <c r="E489" s="6">
        <f t="shared" si="81"/>
        <v>0.40164346136291068</v>
      </c>
      <c r="F489" s="4">
        <f t="shared" si="80"/>
        <v>2.1123496478735213E-2</v>
      </c>
      <c r="G489" s="6">
        <f t="shared" si="82"/>
        <v>0.4401542078620993</v>
      </c>
      <c r="H489" s="6">
        <f t="shared" si="83"/>
        <v>0.84179766922500998</v>
      </c>
      <c r="I489" s="4">
        <f t="shared" si="84"/>
        <v>2.10881856914087E-2</v>
      </c>
    </row>
    <row r="490" spans="1:9" ht="18" x14ac:dyDescent="0.35">
      <c r="A490" s="11">
        <f>MAX($A$10:A489)+1</f>
        <v>373</v>
      </c>
      <c r="B490" s="2" t="s">
        <v>6</v>
      </c>
      <c r="C490" s="1" t="s">
        <v>13</v>
      </c>
      <c r="D490" s="4">
        <f t="shared" si="79"/>
        <v>1.2683217047974472E-2</v>
      </c>
      <c r="E490" s="6">
        <f t="shared" si="81"/>
        <v>0.24200579868243532</v>
      </c>
      <c r="F490" s="4">
        <f t="shared" si="80"/>
        <v>1.2727727768691091E-2</v>
      </c>
      <c r="G490" s="6">
        <f t="shared" si="82"/>
        <v>0.26521002048843129</v>
      </c>
      <c r="H490" s="6">
        <f t="shared" si="83"/>
        <v>0.50721581917086667</v>
      </c>
      <c r="I490" s="4">
        <f t="shared" si="84"/>
        <v>1.2706451646679643E-2</v>
      </c>
    </row>
    <row r="491" spans="1:9" ht="18" x14ac:dyDescent="0.35">
      <c r="A491" s="11">
        <f>MAX($A$10:A490)+1</f>
        <v>374</v>
      </c>
      <c r="B491" s="2" t="s">
        <v>6</v>
      </c>
      <c r="C491" s="1" t="s">
        <v>14</v>
      </c>
      <c r="D491" s="4">
        <f t="shared" si="79"/>
        <v>4.6385366846181386E-3</v>
      </c>
      <c r="E491" s="6">
        <f t="shared" si="81"/>
        <v>8.8506943532757842E-2</v>
      </c>
      <c r="F491" s="4">
        <f t="shared" si="80"/>
        <v>4.6548152525967418E-3</v>
      </c>
      <c r="G491" s="6">
        <f t="shared" si="82"/>
        <v>9.6993247415913239E-2</v>
      </c>
      <c r="H491" s="6">
        <f t="shared" si="83"/>
        <v>0.1855001909486711</v>
      </c>
      <c r="I491" s="4">
        <f t="shared" si="84"/>
        <v>4.6470340980140183E-3</v>
      </c>
    </row>
    <row r="492" spans="1:9" ht="18" x14ac:dyDescent="0.35">
      <c r="A492" s="11">
        <f>MAX($A$10:A491)+1</f>
        <v>375</v>
      </c>
      <c r="B492" s="2" t="s">
        <v>6</v>
      </c>
      <c r="C492" s="1" t="s">
        <v>15</v>
      </c>
      <c r="D492" s="4">
        <f t="shared" si="79"/>
        <v>0</v>
      </c>
      <c r="E492" s="6">
        <f t="shared" si="81"/>
        <v>0</v>
      </c>
      <c r="F492" s="4">
        <f t="shared" si="80"/>
        <v>0</v>
      </c>
      <c r="G492" s="6">
        <f t="shared" si="82"/>
        <v>0</v>
      </c>
      <c r="H492" s="6">
        <f t="shared" si="83"/>
        <v>0</v>
      </c>
      <c r="I492" s="4">
        <f t="shared" si="84"/>
        <v>0</v>
      </c>
    </row>
    <row r="493" spans="1:9" ht="18" x14ac:dyDescent="0.35">
      <c r="A493" s="11">
        <f>MAX($A$10:A492)+1</f>
        <v>376</v>
      </c>
      <c r="B493" s="2" t="s">
        <v>16</v>
      </c>
      <c r="C493" s="1"/>
      <c r="D493" s="4">
        <f t="shared" si="79"/>
        <v>2.0457466344209814E-2</v>
      </c>
      <c r="E493" s="6">
        <f t="shared" si="81"/>
        <v>0.39034461548067495</v>
      </c>
      <c r="F493" s="4">
        <f t="shared" si="80"/>
        <v>2.0529260161785631E-2</v>
      </c>
      <c r="G493" s="6">
        <f t="shared" si="82"/>
        <v>0.42777199568273117</v>
      </c>
      <c r="H493" s="6">
        <f t="shared" si="83"/>
        <v>0.81811661116340617</v>
      </c>
      <c r="I493" s="4">
        <f t="shared" si="84"/>
        <v>2.0494942721002413E-2</v>
      </c>
    </row>
    <row r="494" spans="1:9" x14ac:dyDescent="0.25">
      <c r="A494" s="11">
        <f>MAX($A$10:A493)+1</f>
        <v>377</v>
      </c>
      <c r="B494" s="2" t="s">
        <v>17</v>
      </c>
      <c r="C494" s="1"/>
      <c r="D494" s="4">
        <f t="shared" si="79"/>
        <v>8.0313734378313314E-4</v>
      </c>
      <c r="E494" s="6">
        <f t="shared" si="81"/>
        <v>1.5324494850063845E-2</v>
      </c>
      <c r="F494" s="4">
        <f t="shared" si="80"/>
        <v>8.059558890994358E-4</v>
      </c>
      <c r="G494" s="6">
        <f t="shared" si="82"/>
        <v>1.679385211134311E-2</v>
      </c>
      <c r="H494" s="6">
        <f t="shared" si="83"/>
        <v>3.2118346961406953E-2</v>
      </c>
      <c r="I494" s="4">
        <f t="shared" si="84"/>
        <v>8.046086245959861E-4</v>
      </c>
    </row>
    <row r="495" spans="1:9" x14ac:dyDescent="0.25">
      <c r="A495" s="11">
        <f>MAX($A$10:A494)+1</f>
        <v>378</v>
      </c>
      <c r="B495" s="2" t="s">
        <v>18</v>
      </c>
      <c r="C495" s="1"/>
      <c r="D495" s="4">
        <f t="shared" si="79"/>
        <v>0</v>
      </c>
      <c r="E495" s="6">
        <f t="shared" si="81"/>
        <v>0</v>
      </c>
      <c r="F495" s="4">
        <f t="shared" si="80"/>
        <v>0</v>
      </c>
      <c r="G495" s="6">
        <f t="shared" si="82"/>
        <v>0</v>
      </c>
      <c r="H495" s="6">
        <f t="shared" si="83"/>
        <v>0</v>
      </c>
      <c r="I495" s="4">
        <f t="shared" si="84"/>
        <v>0</v>
      </c>
    </row>
    <row r="496" spans="1:9" x14ac:dyDescent="0.25">
      <c r="A496" s="11">
        <f>MAX($A$10:A495)+1</f>
        <v>379</v>
      </c>
      <c r="B496" s="2" t="s">
        <v>19</v>
      </c>
      <c r="C496" s="1"/>
      <c r="D496" s="4">
        <f t="shared" si="79"/>
        <v>7.7437721442264688E-4</v>
      </c>
      <c r="E496" s="6">
        <f t="shared" si="81"/>
        <v>1.4775728866656965E-2</v>
      </c>
      <c r="F496" s="4">
        <f t="shared" si="80"/>
        <v>7.77094828399456E-4</v>
      </c>
      <c r="G496" s="6">
        <f t="shared" si="82"/>
        <v>1.6192468844929434E-2</v>
      </c>
      <c r="H496" s="6">
        <f t="shared" si="83"/>
        <v>3.0968197711586397E-2</v>
      </c>
      <c r="I496" s="4">
        <f t="shared" si="84"/>
        <v>7.757958090706356E-4</v>
      </c>
    </row>
    <row r="497" spans="1:9" x14ac:dyDescent="0.25">
      <c r="A497" s="11">
        <f>MAX($A$10:A496)+1</f>
        <v>380</v>
      </c>
      <c r="B497" s="2" t="s">
        <v>20</v>
      </c>
      <c r="C497" s="1"/>
      <c r="D497" s="4">
        <f t="shared" si="79"/>
        <v>4.7647378492746008E-2</v>
      </c>
      <c r="E497" s="6">
        <f t="shared" si="81"/>
        <v>0.90914961430095509</v>
      </c>
      <c r="F497" s="4">
        <f t="shared" si="80"/>
        <v>4.7814593099966531E-2</v>
      </c>
      <c r="G497" s="6">
        <f t="shared" si="82"/>
        <v>0.99632153092415043</v>
      </c>
      <c r="H497" s="6">
        <f t="shared" si="83"/>
        <v>1.9054711452251056</v>
      </c>
      <c r="I497" s="4">
        <f t="shared" si="84"/>
        <v>4.7734664527073478E-2</v>
      </c>
    </row>
    <row r="498" spans="1:9" x14ac:dyDescent="0.25">
      <c r="A498" s="11">
        <f>MAX($A$10:A497)+1</f>
        <v>381</v>
      </c>
      <c r="B498" s="2" t="s">
        <v>21</v>
      </c>
      <c r="C498" s="1"/>
      <c r="D498" s="4">
        <f t="shared" si="79"/>
        <v>0.11461126177984851</v>
      </c>
      <c r="E498" s="6">
        <f t="shared" si="81"/>
        <v>2.1868733965617571</v>
      </c>
      <c r="F498" s="4">
        <f t="shared" si="80"/>
        <v>0.11501348069991948</v>
      </c>
      <c r="G498" s="6">
        <f t="shared" si="82"/>
        <v>2.3965571960067402</v>
      </c>
      <c r="H498" s="6">
        <f t="shared" si="83"/>
        <v>4.5834305925684973</v>
      </c>
      <c r="I498" s="4">
        <f t="shared" si="84"/>
        <v>0.11482122007863621</v>
      </c>
    </row>
    <row r="499" spans="1:9" x14ac:dyDescent="0.25">
      <c r="A499" s="11">
        <f>MAX($A$10:A498)+1</f>
        <v>382</v>
      </c>
      <c r="B499" s="2" t="s">
        <v>22</v>
      </c>
      <c r="C499" s="1"/>
      <c r="D499" s="4">
        <f t="shared" si="79"/>
        <v>0.38787541627067834</v>
      </c>
      <c r="E499" s="6">
        <f t="shared" si="81"/>
        <v>7.4009692926337216</v>
      </c>
      <c r="F499" s="4">
        <f t="shared" si="80"/>
        <v>0.38923663355972754</v>
      </c>
      <c r="G499" s="6">
        <f t="shared" si="82"/>
        <v>8.1105958139014618</v>
      </c>
      <c r="H499" s="6">
        <f t="shared" si="83"/>
        <v>15.511565106535183</v>
      </c>
      <c r="I499" s="4">
        <f t="shared" si="84"/>
        <v>0.38858597177174409</v>
      </c>
    </row>
    <row r="500" spans="1:9" x14ac:dyDescent="0.25">
      <c r="A500" s="11">
        <f>MAX($A$10:A499)+1</f>
        <v>383</v>
      </c>
      <c r="B500" s="2" t="s">
        <v>23</v>
      </c>
      <c r="C500" s="1"/>
      <c r="D500" s="4">
        <f t="shared" si="79"/>
        <v>0.25755339725808651</v>
      </c>
      <c r="E500" s="6">
        <f t="shared" si="81"/>
        <v>4.9143222394646218</v>
      </c>
      <c r="F500" s="4">
        <f t="shared" si="80"/>
        <v>0.25845725999981906</v>
      </c>
      <c r="G500" s="6">
        <f t="shared" si="82"/>
        <v>5.3855217887791911</v>
      </c>
      <c r="H500" s="6">
        <f t="shared" si="83"/>
        <v>10.299844028243813</v>
      </c>
      <c r="I500" s="4">
        <f t="shared" si="84"/>
        <v>0.25802521365985664</v>
      </c>
    </row>
    <row r="501" spans="1:9" x14ac:dyDescent="0.25">
      <c r="A501" s="11">
        <f>MAX($A$10:A500)+1</f>
        <v>384</v>
      </c>
      <c r="B501" s="2" t="s">
        <v>24</v>
      </c>
      <c r="C501" s="1"/>
      <c r="D501" s="4">
        <f t="shared" si="79"/>
        <v>0</v>
      </c>
      <c r="E501" s="6">
        <f t="shared" si="81"/>
        <v>0</v>
      </c>
      <c r="F501" s="4">
        <f t="shared" si="80"/>
        <v>0</v>
      </c>
      <c r="G501" s="6">
        <f t="shared" si="82"/>
        <v>0</v>
      </c>
      <c r="H501" s="6">
        <f t="shared" si="83"/>
        <v>0</v>
      </c>
      <c r="I501" s="4">
        <f t="shared" si="84"/>
        <v>0</v>
      </c>
    </row>
    <row r="502" spans="1:9" x14ac:dyDescent="0.25">
      <c r="A502" s="11">
        <f>MAX($A$10:A501)+1</f>
        <v>385</v>
      </c>
      <c r="B502" s="2" t="s">
        <v>25</v>
      </c>
      <c r="C502" s="1"/>
      <c r="D502" s="4">
        <f t="shared" si="79"/>
        <v>0</v>
      </c>
      <c r="E502" s="6">
        <f t="shared" si="81"/>
        <v>0</v>
      </c>
      <c r="F502" s="4">
        <f t="shared" si="80"/>
        <v>0</v>
      </c>
      <c r="G502" s="6">
        <f t="shared" si="82"/>
        <v>0</v>
      </c>
      <c r="H502" s="6">
        <f t="shared" si="83"/>
        <v>0</v>
      </c>
      <c r="I502" s="4">
        <f t="shared" si="84"/>
        <v>0</v>
      </c>
    </row>
    <row r="503" spans="1:9" x14ac:dyDescent="0.25">
      <c r="A503" s="11">
        <f>MAX($A$10:A502)+1</f>
        <v>386</v>
      </c>
      <c r="B503" s="2" t="s">
        <v>26</v>
      </c>
      <c r="C503" s="1"/>
      <c r="D503" s="4">
        <f t="shared" si="79"/>
        <v>0</v>
      </c>
      <c r="E503" s="6">
        <f t="shared" si="81"/>
        <v>0</v>
      </c>
      <c r="F503" s="4">
        <f t="shared" si="80"/>
        <v>0</v>
      </c>
      <c r="G503" s="6">
        <f t="shared" si="82"/>
        <v>0</v>
      </c>
      <c r="H503" s="6">
        <f t="shared" si="83"/>
        <v>0</v>
      </c>
      <c r="I503" s="4">
        <f t="shared" si="84"/>
        <v>0</v>
      </c>
    </row>
    <row r="504" spans="1:9" x14ac:dyDescent="0.25">
      <c r="A504" s="11">
        <f>MAX($A$10:A503)+1</f>
        <v>387</v>
      </c>
      <c r="B504" s="2" t="s">
        <v>27</v>
      </c>
      <c r="C504" s="1"/>
      <c r="D504" s="4">
        <f t="shared" si="79"/>
        <v>2.0003313853711388E-2</v>
      </c>
      <c r="E504" s="6">
        <f t="shared" si="81"/>
        <v>0.38167902726508568</v>
      </c>
      <c r="F504" s="4">
        <f t="shared" si="80"/>
        <v>2.0073513859985948E-2</v>
      </c>
      <c r="G504" s="6">
        <f t="shared" si="82"/>
        <v>0.41827552559518383</v>
      </c>
      <c r="H504" s="6">
        <f t="shared" si="83"/>
        <v>0.79995455286026951</v>
      </c>
      <c r="I504" s="4">
        <f t="shared" si="84"/>
        <v>2.0039958260915532E-2</v>
      </c>
    </row>
    <row r="505" spans="1:9" x14ac:dyDescent="0.25">
      <c r="A505" s="11">
        <f>MAX($A$10:A504)+1</f>
        <v>388</v>
      </c>
      <c r="B505" s="2" t="s">
        <v>28</v>
      </c>
      <c r="C505" s="1"/>
      <c r="D505" s="4">
        <f t="shared" si="79"/>
        <v>0</v>
      </c>
      <c r="E505" s="6">
        <f t="shared" si="81"/>
        <v>0</v>
      </c>
      <c r="F505" s="4">
        <f t="shared" si="80"/>
        <v>0</v>
      </c>
      <c r="G505" s="6">
        <f t="shared" si="82"/>
        <v>0</v>
      </c>
      <c r="H505" s="6">
        <f t="shared" si="83"/>
        <v>0</v>
      </c>
      <c r="I505" s="4">
        <f t="shared" si="84"/>
        <v>0</v>
      </c>
    </row>
    <row r="506" spans="1:9" x14ac:dyDescent="0.25">
      <c r="A506" s="11">
        <f>MAX($A$10:A505)+1</f>
        <v>389</v>
      </c>
      <c r="B506" s="2" t="s">
        <v>29</v>
      </c>
      <c r="C506" s="1"/>
      <c r="D506" s="4">
        <f t="shared" si="79"/>
        <v>4.5607555586461963E-2</v>
      </c>
      <c r="E506" s="6">
        <f t="shared" si="81"/>
        <v>0.87022818216439524</v>
      </c>
      <c r="F506" s="4">
        <f t="shared" si="80"/>
        <v>4.5767611600767963E-2</v>
      </c>
      <c r="G506" s="6">
        <f t="shared" si="82"/>
        <v>0.95366819835701921</v>
      </c>
      <c r="H506" s="6">
        <f t="shared" si="83"/>
        <v>1.8238963805214143</v>
      </c>
      <c r="I506" s="4">
        <f t="shared" si="84"/>
        <v>4.5691104834887412E-2</v>
      </c>
    </row>
    <row r="507" spans="1:9" x14ac:dyDescent="0.25">
      <c r="A507" s="11">
        <f>MAX($A$10:A506)+1</f>
        <v>390</v>
      </c>
      <c r="B507" s="2" t="s">
        <v>30</v>
      </c>
      <c r="C507" s="1"/>
      <c r="D507" s="4">
        <f t="shared" si="79"/>
        <v>4.0131111849430849E-3</v>
      </c>
      <c r="E507" s="6">
        <f t="shared" si="81"/>
        <v>7.6573331027924588E-2</v>
      </c>
      <c r="F507" s="4">
        <f t="shared" si="80"/>
        <v>4.0271948728971812E-3</v>
      </c>
      <c r="G507" s="6">
        <f t="shared" si="82"/>
        <v>8.391540533882777E-2</v>
      </c>
      <c r="H507" s="6">
        <f t="shared" si="83"/>
        <v>0.16048873636675237</v>
      </c>
      <c r="I507" s="4">
        <f t="shared" si="84"/>
        <v>4.020462870843333E-3</v>
      </c>
    </row>
    <row r="508" spans="1:9" x14ac:dyDescent="0.25">
      <c r="A508" s="11">
        <f>MAX($A$10:A507)+1</f>
        <v>391</v>
      </c>
      <c r="B508" s="2" t="s">
        <v>31</v>
      </c>
      <c r="C508" s="1"/>
      <c r="D508" s="4">
        <f t="shared" si="79"/>
        <v>1.0562479449385176E-2</v>
      </c>
      <c r="E508" s="6">
        <f t="shared" si="81"/>
        <v>0.20154045030897702</v>
      </c>
      <c r="F508" s="4">
        <f t="shared" si="80"/>
        <v>1.059954761364258E-2</v>
      </c>
      <c r="G508" s="6">
        <f t="shared" si="82"/>
        <v>0.22086473649265861</v>
      </c>
      <c r="H508" s="6">
        <f t="shared" si="83"/>
        <v>0.42240518680163563</v>
      </c>
      <c r="I508" s="4">
        <f t="shared" si="84"/>
        <v>1.0581829033202103E-2</v>
      </c>
    </row>
    <row r="509" spans="1:9" x14ac:dyDescent="0.25">
      <c r="A509" s="11">
        <f>MAX($A$10:A508)+1</f>
        <v>392</v>
      </c>
      <c r="B509" s="2" t="s">
        <v>32</v>
      </c>
      <c r="C509" s="1"/>
      <c r="D509" s="4">
        <f t="shared" si="79"/>
        <v>1.666735347572602E-2</v>
      </c>
      <c r="E509" s="6">
        <f t="shared" si="81"/>
        <v>0.31802626845842008</v>
      </c>
      <c r="F509" s="4">
        <f t="shared" si="80"/>
        <v>1.6725846199838291E-2</v>
      </c>
      <c r="G509" s="6">
        <f t="shared" si="82"/>
        <v>0.34851955462602136</v>
      </c>
      <c r="H509" s="6">
        <f t="shared" si="83"/>
        <v>0.66654582308444144</v>
      </c>
      <c r="I509" s="4">
        <f t="shared" si="84"/>
        <v>1.6697886680986238E-2</v>
      </c>
    </row>
    <row r="510" spans="1:9" x14ac:dyDescent="0.25">
      <c r="A510" s="11">
        <f>MAX($A$10:A509)+1</f>
        <v>393</v>
      </c>
      <c r="B510" s="2" t="s">
        <v>33</v>
      </c>
      <c r="C510" s="1"/>
      <c r="D510" s="4">
        <f t="shared" si="79"/>
        <v>0</v>
      </c>
      <c r="E510" s="6">
        <f t="shared" si="81"/>
        <v>0</v>
      </c>
      <c r="F510" s="4">
        <f t="shared" si="80"/>
        <v>0</v>
      </c>
      <c r="G510" s="6">
        <f t="shared" si="82"/>
        <v>0</v>
      </c>
      <c r="H510" s="6">
        <f t="shared" si="83"/>
        <v>0</v>
      </c>
      <c r="I510" s="4">
        <f t="shared" si="84"/>
        <v>0</v>
      </c>
    </row>
    <row r="511" spans="1:9" x14ac:dyDescent="0.25">
      <c r="A511" s="11">
        <f>MAX($A$10:A510)+1</f>
        <v>394</v>
      </c>
      <c r="B511" s="2" t="s">
        <v>34</v>
      </c>
      <c r="D511" s="5">
        <f>SUM(D484:D510)</f>
        <v>0.99999999999999989</v>
      </c>
      <c r="E511" s="6">
        <v>19.080789815946893</v>
      </c>
      <c r="F511" s="5">
        <f>SUM(F484:F510)</f>
        <v>0.99999999999999978</v>
      </c>
      <c r="G511" s="6">
        <v>20.837185184053105</v>
      </c>
      <c r="H511" s="6">
        <f>SUM(H484:H510)</f>
        <v>39.917974999999991</v>
      </c>
      <c r="I511" s="5">
        <f>SUM(I484:I510)</f>
        <v>1.0000000000000002</v>
      </c>
    </row>
    <row r="513" spans="1:9" x14ac:dyDescent="0.25">
      <c r="C513" s="23" t="s">
        <v>59</v>
      </c>
      <c r="D513" s="19"/>
      <c r="E513" s="55" t="s">
        <v>35</v>
      </c>
      <c r="F513" s="55"/>
      <c r="G513" s="20" t="s">
        <v>36</v>
      </c>
      <c r="H513" s="55" t="s">
        <v>34</v>
      </c>
      <c r="I513" s="55"/>
    </row>
    <row r="514" spans="1:9" x14ac:dyDescent="0.25">
      <c r="C514" s="19"/>
      <c r="D514" s="21" t="s">
        <v>71</v>
      </c>
      <c r="E514" s="21" t="s">
        <v>39</v>
      </c>
      <c r="F514" s="21" t="s">
        <v>40</v>
      </c>
      <c r="G514" s="21" t="s">
        <v>40</v>
      </c>
      <c r="H514" s="21" t="s">
        <v>39</v>
      </c>
      <c r="I514" s="21" t="s">
        <v>40</v>
      </c>
    </row>
    <row r="515" spans="1:9" x14ac:dyDescent="0.25">
      <c r="A515" s="11">
        <f>MAX($A$10:A514)+1</f>
        <v>395</v>
      </c>
      <c r="C515" s="19" t="s">
        <v>37</v>
      </c>
      <c r="D515" s="15">
        <f>+I475</f>
        <v>4659228</v>
      </c>
      <c r="E515" s="14"/>
      <c r="F515" s="14"/>
      <c r="G515" s="14"/>
      <c r="H515" s="14"/>
      <c r="I515" s="14"/>
    </row>
    <row r="516" spans="1:9" x14ac:dyDescent="0.25">
      <c r="A516" s="11">
        <f>MAX($A$10:A515)+1</f>
        <v>396</v>
      </c>
      <c r="C516" s="22" t="s">
        <v>50</v>
      </c>
      <c r="D516" s="15">
        <f>+D475*30</f>
        <v>80550</v>
      </c>
      <c r="E516" s="16">
        <f>D516/D515</f>
        <v>1.7288271790949057E-2</v>
      </c>
      <c r="F516" s="14"/>
      <c r="G516" s="14"/>
      <c r="H516" s="16">
        <f>H519/(H519+I519)</f>
        <v>8.2637929485166184E-3</v>
      </c>
      <c r="I516" s="14"/>
    </row>
    <row r="517" spans="1:9" x14ac:dyDescent="0.25">
      <c r="A517" s="11">
        <f>MAX($A$10:A516)+1</f>
        <v>397</v>
      </c>
      <c r="C517" s="19" t="s">
        <v>51</v>
      </c>
      <c r="D517" s="15">
        <f>D515-D516</f>
        <v>4578678</v>
      </c>
      <c r="E517" s="14"/>
      <c r="F517" s="16">
        <f>D517/D515</f>
        <v>0.98271172820905095</v>
      </c>
      <c r="G517" s="14"/>
      <c r="H517" s="16"/>
      <c r="I517" s="16">
        <f>F519/(H519+I519)</f>
        <v>0.46973615108539019</v>
      </c>
    </row>
    <row r="518" spans="1:9" x14ac:dyDescent="0.25">
      <c r="A518" s="11">
        <f>MAX($A$10:A517)+1</f>
        <v>398</v>
      </c>
      <c r="C518" s="19" t="s">
        <v>52</v>
      </c>
      <c r="D518" s="15">
        <f>+G475</f>
        <v>4642934</v>
      </c>
      <c r="E518" s="14"/>
      <c r="F518" s="17"/>
      <c r="G518" s="17">
        <v>1</v>
      </c>
      <c r="H518" s="14"/>
      <c r="I518" s="16">
        <f>G519/(H519+I519)</f>
        <v>0.522000055966093</v>
      </c>
    </row>
    <row r="519" spans="1:9" x14ac:dyDescent="0.25">
      <c r="A519" s="11">
        <f>MAX($A$10:A518)+1</f>
        <v>399</v>
      </c>
      <c r="C519" s="19" t="s">
        <v>53</v>
      </c>
      <c r="D519" s="14"/>
      <c r="E519" s="18">
        <f>+E511*E516</f>
        <v>0.32987388032406273</v>
      </c>
      <c r="F519" s="18">
        <f>+E511-E519</f>
        <v>18.750915935622832</v>
      </c>
      <c r="G519" s="18">
        <f>G511</f>
        <v>20.837185184053105</v>
      </c>
      <c r="H519" s="18">
        <f>+E519</f>
        <v>0.32987388032406273</v>
      </c>
      <c r="I519" s="18">
        <f>+F519+G519</f>
        <v>39.58810111967594</v>
      </c>
    </row>
  </sheetData>
  <mergeCells count="54">
    <mergeCell ref="H86:I86"/>
    <mergeCell ref="D130:E130"/>
    <mergeCell ref="G130:H130"/>
    <mergeCell ref="I130:J130"/>
    <mergeCell ref="D165:E165"/>
    <mergeCell ref="F165:G165"/>
    <mergeCell ref="D402:E402"/>
    <mergeCell ref="F402:G402"/>
    <mergeCell ref="H402:I402"/>
    <mergeCell ref="D446:E446"/>
    <mergeCell ref="D7:E7"/>
    <mergeCell ref="F7:G7"/>
    <mergeCell ref="H7:I7"/>
    <mergeCell ref="E39:F39"/>
    <mergeCell ref="H39:I39"/>
    <mergeCell ref="D51:E51"/>
    <mergeCell ref="G51:H51"/>
    <mergeCell ref="I51:J51"/>
    <mergeCell ref="E118:F118"/>
    <mergeCell ref="H118:I118"/>
    <mergeCell ref="D86:E86"/>
    <mergeCell ref="F86:G86"/>
    <mergeCell ref="I209:J209"/>
    <mergeCell ref="D244:E244"/>
    <mergeCell ref="F244:G244"/>
    <mergeCell ref="H244:I244"/>
    <mergeCell ref="E513:F513"/>
    <mergeCell ref="H513:I513"/>
    <mergeCell ref="E434:F434"/>
    <mergeCell ref="H434:I434"/>
    <mergeCell ref="E355:F355"/>
    <mergeCell ref="H355:I355"/>
    <mergeCell ref="D367:E367"/>
    <mergeCell ref="G367:H367"/>
    <mergeCell ref="I367:J367"/>
    <mergeCell ref="D481:E481"/>
    <mergeCell ref="F481:G481"/>
    <mergeCell ref="H481:I481"/>
    <mergeCell ref="G446:H446"/>
    <mergeCell ref="I446:J446"/>
    <mergeCell ref="C1:J1"/>
    <mergeCell ref="D288:E288"/>
    <mergeCell ref="G288:H288"/>
    <mergeCell ref="I288:J288"/>
    <mergeCell ref="D323:E323"/>
    <mergeCell ref="F323:G323"/>
    <mergeCell ref="H323:I323"/>
    <mergeCell ref="E197:F197"/>
    <mergeCell ref="H197:I197"/>
    <mergeCell ref="E276:F276"/>
    <mergeCell ref="H276:I276"/>
    <mergeCell ref="H165:I165"/>
    <mergeCell ref="D209:E209"/>
    <mergeCell ref="G209:H209"/>
  </mergeCells>
  <printOptions horizontalCentered="1"/>
  <pageMargins left="0.39370078740157483" right="0.39370078740157483" top="0.98425196850393704" bottom="0.59055118110236227" header="0.31496062992125984" footer="0.31496062992125984"/>
  <pageSetup scale="84" fitToHeight="13" orientation="portrait" useFirstPageNumber="1" r:id="rId1"/>
  <headerFooter scaleWithDoc="0" alignWithMargins="0">
    <oddHeader>&amp;R&amp;"Arial,Gras italique"&amp;10Société en commandite Gaz Métro
Demande portant sur l'allocation des coûts et la structure tarifaire de Gaz Métro,
R-3867-2013</oddHeader>
    <oddFooter>&amp;L&amp;"Arial,Gras italique"&amp;10Original : 2016.10.21
&amp;R&amp;"Arial,Gras italique"&amp;10Gaz Métro - 2, Document 18
Annexe 2 - Page &amp;P de 15</oddFooter>
  </headerFooter>
  <rowBreaks count="12" manualBreakCount="12">
    <brk id="46" max="16383" man="1"/>
    <brk id="81" max="16383" man="1"/>
    <brk id="125" max="16383" man="1"/>
    <brk id="160" max="16383" man="1"/>
    <brk id="204" max="16383" man="1"/>
    <brk id="239" max="16383" man="1"/>
    <brk id="283" max="16383" man="1"/>
    <brk id="318" max="16383" man="1"/>
    <brk id="362" max="16383" man="1"/>
    <brk id="397" max="16383" man="1"/>
    <brk id="441" max="16383" man="1"/>
    <brk id="4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"/>
  <sheetViews>
    <sheetView topLeftCell="A64" zoomScale="115" zoomScaleNormal="115" zoomScaleSheetLayoutView="160" workbookViewId="0">
      <selection activeCell="L51" sqref="L51"/>
    </sheetView>
  </sheetViews>
  <sheetFormatPr baseColWidth="10" defaultColWidth="9.140625" defaultRowHeight="15" x14ac:dyDescent="0.25"/>
  <cols>
    <col min="1" max="1" width="6.28515625" customWidth="1"/>
    <col min="3" max="3" width="18.85546875" bestFit="1" customWidth="1"/>
    <col min="4" max="4" width="12" bestFit="1" customWidth="1"/>
    <col min="5" max="5" width="9.28515625" bestFit="1" customWidth="1"/>
    <col min="6" max="6" width="11.85546875" customWidth="1"/>
    <col min="7" max="7" width="12.85546875" bestFit="1" customWidth="1"/>
    <col min="8" max="8" width="9.28515625" bestFit="1" customWidth="1"/>
    <col min="9" max="9" width="10.85546875" bestFit="1" customWidth="1"/>
    <col min="10" max="10" width="9.28515625" bestFit="1" customWidth="1"/>
  </cols>
  <sheetData>
    <row r="1" spans="1:10" s="38" customFormat="1" ht="42.75" customHeight="1" x14ac:dyDescent="0.25">
      <c r="A1" s="37" t="s">
        <v>67</v>
      </c>
      <c r="C1" s="52" t="s">
        <v>68</v>
      </c>
      <c r="D1" s="52"/>
      <c r="E1" s="52"/>
      <c r="F1" s="52"/>
      <c r="G1" s="52"/>
      <c r="H1" s="52"/>
      <c r="I1" s="52"/>
      <c r="J1" s="52"/>
    </row>
    <row r="2" spans="1:10" x14ac:dyDescent="0.25">
      <c r="B2" s="8"/>
    </row>
    <row r="3" spans="1:10" ht="18.75" x14ac:dyDescent="0.3">
      <c r="A3" s="39" t="s">
        <v>48</v>
      </c>
      <c r="B3" s="40"/>
      <c r="C3" s="41"/>
      <c r="D3" s="40"/>
      <c r="E3" s="42"/>
      <c r="F3" s="42"/>
      <c r="G3" s="42"/>
      <c r="H3" s="42"/>
      <c r="I3" s="42"/>
      <c r="J3" s="40"/>
    </row>
    <row r="4" spans="1:10" x14ac:dyDescent="0.25">
      <c r="B4" s="8"/>
    </row>
    <row r="5" spans="1:10" x14ac:dyDescent="0.25">
      <c r="B5" s="10"/>
    </row>
    <row r="6" spans="1:10" x14ac:dyDescent="0.25">
      <c r="A6" s="11" t="s">
        <v>63</v>
      </c>
      <c r="B6" s="12"/>
    </row>
    <row r="7" spans="1:10" x14ac:dyDescent="0.25">
      <c r="A7" s="11" t="s">
        <v>62</v>
      </c>
      <c r="D7" s="53" t="s">
        <v>35</v>
      </c>
      <c r="E7" s="54"/>
      <c r="F7" s="53" t="s">
        <v>36</v>
      </c>
      <c r="G7" s="54"/>
      <c r="H7" s="53" t="s">
        <v>34</v>
      </c>
      <c r="I7" s="54"/>
    </row>
    <row r="8" spans="1:10" s="36" customFormat="1" ht="30" x14ac:dyDescent="0.25">
      <c r="B8" s="25" t="s">
        <v>2</v>
      </c>
      <c r="C8" s="25" t="s">
        <v>3</v>
      </c>
      <c r="D8" s="26" t="s">
        <v>37</v>
      </c>
      <c r="E8" s="27" t="s">
        <v>65</v>
      </c>
      <c r="F8" s="26" t="s">
        <v>38</v>
      </c>
      <c r="G8" s="27" t="s">
        <v>69</v>
      </c>
      <c r="H8" s="27" t="s">
        <v>65</v>
      </c>
      <c r="I8" s="27"/>
    </row>
    <row r="9" spans="1:10" s="28" customFormat="1" ht="11.25" x14ac:dyDescent="0.2">
      <c r="B9" s="30"/>
      <c r="C9" s="30"/>
      <c r="D9" s="31"/>
      <c r="E9" s="32" t="s">
        <v>64</v>
      </c>
      <c r="F9" s="31"/>
      <c r="G9" s="32" t="s">
        <v>64</v>
      </c>
      <c r="H9" s="32" t="s">
        <v>64</v>
      </c>
      <c r="I9" s="32" t="s">
        <v>5</v>
      </c>
    </row>
    <row r="10" spans="1:10" ht="18" x14ac:dyDescent="0.35">
      <c r="A10" s="11">
        <v>1</v>
      </c>
      <c r="B10" s="2" t="s">
        <v>6</v>
      </c>
      <c r="C10" s="1" t="s">
        <v>7</v>
      </c>
      <c r="D10" s="4">
        <f t="shared" ref="D10:D36" si="0">+J53</f>
        <v>1.8999918120627346E-2</v>
      </c>
      <c r="E10" s="6">
        <f t="shared" ref="E10:E36" si="1">D10*$E$37</f>
        <v>12.058909404192311</v>
      </c>
      <c r="F10" s="4">
        <f t="shared" ref="F10:F36" si="2">+H53</f>
        <v>5.1221645320947691E-4</v>
      </c>
      <c r="G10" s="6">
        <f t="shared" ref="G10:G36" si="3">F10*$G$37</f>
        <v>0.13005023749261038</v>
      </c>
      <c r="H10" s="6">
        <f>+E10+G10</f>
        <v>12.188959641684923</v>
      </c>
      <c r="I10" s="4">
        <f t="shared" ref="I10:I36" si="4">H10/$H$37</f>
        <v>1.3717358570301146E-2</v>
      </c>
    </row>
    <row r="11" spans="1:10" ht="18" x14ac:dyDescent="0.35">
      <c r="A11" s="11">
        <f>MAX($A$10:A10)+1</f>
        <v>2</v>
      </c>
      <c r="B11" s="2" t="s">
        <v>6</v>
      </c>
      <c r="C11" s="1" t="s">
        <v>8</v>
      </c>
      <c r="D11" s="4">
        <f t="shared" si="0"/>
        <v>1.6524213799436135E-2</v>
      </c>
      <c r="E11" s="6">
        <f t="shared" si="1"/>
        <v>10.487623994893585</v>
      </c>
      <c r="F11" s="4">
        <f t="shared" si="2"/>
        <v>3.8045992683158445E-3</v>
      </c>
      <c r="G11" s="6">
        <f t="shared" si="3"/>
        <v>0.96597646426312178</v>
      </c>
      <c r="H11" s="6">
        <f t="shared" ref="H11:H36" si="5">+E11+G11</f>
        <v>11.453600459156707</v>
      </c>
      <c r="I11" s="4">
        <f t="shared" si="4"/>
        <v>1.2889791174786438E-2</v>
      </c>
    </row>
    <row r="12" spans="1:10" ht="18" x14ac:dyDescent="0.35">
      <c r="A12" s="11">
        <f>MAX($A$10:A11)+1</f>
        <v>3</v>
      </c>
      <c r="B12" s="2" t="s">
        <v>6</v>
      </c>
      <c r="C12" s="1" t="s">
        <v>9</v>
      </c>
      <c r="D12" s="4">
        <f t="shared" si="0"/>
        <v>4.4656951290361332E-2</v>
      </c>
      <c r="E12" s="6">
        <f t="shared" si="1"/>
        <v>28.342971083294092</v>
      </c>
      <c r="F12" s="4">
        <f t="shared" si="2"/>
        <v>3.4098153184530265E-2</v>
      </c>
      <c r="G12" s="6">
        <f t="shared" si="3"/>
        <v>8.6574199089501729</v>
      </c>
      <c r="H12" s="6">
        <f t="shared" si="5"/>
        <v>37.000390992244263</v>
      </c>
      <c r="I12" s="4">
        <f t="shared" si="4"/>
        <v>4.163994675527493E-2</v>
      </c>
    </row>
    <row r="13" spans="1:10" ht="18" x14ac:dyDescent="0.35">
      <c r="A13" s="11">
        <f>MAX($A$10:A12)+1</f>
        <v>4</v>
      </c>
      <c r="B13" s="2" t="s">
        <v>6</v>
      </c>
      <c r="C13" s="1" t="s">
        <v>10</v>
      </c>
      <c r="D13" s="4">
        <f t="shared" si="0"/>
        <v>3.7249473761564726E-2</v>
      </c>
      <c r="E13" s="6">
        <f t="shared" si="1"/>
        <v>23.641577115897391</v>
      </c>
      <c r="F13" s="4">
        <f t="shared" si="2"/>
        <v>3.8940856435377494E-2</v>
      </c>
      <c r="G13" s="6">
        <f t="shared" si="3"/>
        <v>9.8869678938552106</v>
      </c>
      <c r="H13" s="6">
        <f t="shared" si="5"/>
        <v>33.528545009752605</v>
      </c>
      <c r="I13" s="4">
        <f t="shared" si="4"/>
        <v>3.7732758804645682E-2</v>
      </c>
    </row>
    <row r="14" spans="1:10" ht="18" x14ac:dyDescent="0.35">
      <c r="A14" s="11">
        <f>MAX($A$10:A13)+1</f>
        <v>5</v>
      </c>
      <c r="B14" s="2" t="s">
        <v>6</v>
      </c>
      <c r="C14" s="1" t="s">
        <v>11</v>
      </c>
      <c r="D14" s="4">
        <f t="shared" si="0"/>
        <v>7.199377053144787E-2</v>
      </c>
      <c r="E14" s="6">
        <f t="shared" si="1"/>
        <v>45.693163043813932</v>
      </c>
      <c r="F14" s="4">
        <f t="shared" si="2"/>
        <v>7.526278358861993E-2</v>
      </c>
      <c r="G14" s="6">
        <f t="shared" si="3"/>
        <v>19.1089974145209</v>
      </c>
      <c r="H14" s="6">
        <f t="shared" si="5"/>
        <v>64.802160458334839</v>
      </c>
      <c r="I14" s="4">
        <f t="shared" si="4"/>
        <v>7.2927837753861954E-2</v>
      </c>
    </row>
    <row r="15" spans="1:10" ht="18" x14ac:dyDescent="0.35">
      <c r="A15" s="11">
        <f>MAX($A$10:A14)+1</f>
        <v>6</v>
      </c>
      <c r="B15" s="2" t="s">
        <v>6</v>
      </c>
      <c r="C15" s="1" t="s">
        <v>12</v>
      </c>
      <c r="D15" s="4">
        <f t="shared" si="0"/>
        <v>9.4140628164103443E-2</v>
      </c>
      <c r="E15" s="6">
        <f t="shared" si="1"/>
        <v>59.749378869807209</v>
      </c>
      <c r="F15" s="4">
        <f t="shared" si="2"/>
        <v>9.8415261099801754E-2</v>
      </c>
      <c r="G15" s="6">
        <f t="shared" si="3"/>
        <v>24.987342750765187</v>
      </c>
      <c r="H15" s="6">
        <f t="shared" si="5"/>
        <v>84.736721620572396</v>
      </c>
      <c r="I15" s="4">
        <f t="shared" si="4"/>
        <v>9.5362034883274369E-2</v>
      </c>
    </row>
    <row r="16" spans="1:10" ht="18" x14ac:dyDescent="0.35">
      <c r="A16" s="11">
        <f>MAX($A$10:A15)+1</f>
        <v>7</v>
      </c>
      <c r="B16" s="2" t="s">
        <v>6</v>
      </c>
      <c r="C16" s="1" t="s">
        <v>13</v>
      </c>
      <c r="D16" s="4">
        <f t="shared" si="0"/>
        <v>7.0298584501805983E-2</v>
      </c>
      <c r="E16" s="6">
        <f t="shared" si="1"/>
        <v>44.617258683336139</v>
      </c>
      <c r="F16" s="4">
        <f t="shared" si="2"/>
        <v>7.3490624437215865E-2</v>
      </c>
      <c r="G16" s="6">
        <f t="shared" si="3"/>
        <v>18.659051464775025</v>
      </c>
      <c r="H16" s="6">
        <f t="shared" si="5"/>
        <v>63.276310148111165</v>
      </c>
      <c r="I16" s="4">
        <f t="shared" si="4"/>
        <v>7.1210657908720554E-2</v>
      </c>
    </row>
    <row r="17" spans="1:9" ht="18" x14ac:dyDescent="0.35">
      <c r="A17" s="11">
        <f>MAX($A$10:A16)+1</f>
        <v>8</v>
      </c>
      <c r="B17" s="2" t="s">
        <v>6</v>
      </c>
      <c r="C17" s="1" t="s">
        <v>14</v>
      </c>
      <c r="D17" s="4">
        <f t="shared" si="0"/>
        <v>3.0445619946400729E-2</v>
      </c>
      <c r="E17" s="6">
        <f t="shared" si="1"/>
        <v>19.323292361430155</v>
      </c>
      <c r="F17" s="4">
        <f t="shared" si="2"/>
        <v>3.1828060793765531E-2</v>
      </c>
      <c r="G17" s="6">
        <f t="shared" si="3"/>
        <v>8.0810501873231608</v>
      </c>
      <c r="H17" s="6">
        <f t="shared" si="5"/>
        <v>27.404342548753316</v>
      </c>
      <c r="I17" s="4">
        <f t="shared" si="4"/>
        <v>3.0840629895846104E-2</v>
      </c>
    </row>
    <row r="18" spans="1:9" ht="18" x14ac:dyDescent="0.35">
      <c r="A18" s="11">
        <f>MAX($A$10:A17)+1</f>
        <v>9</v>
      </c>
      <c r="B18" s="2" t="s">
        <v>6</v>
      </c>
      <c r="C18" s="1" t="s">
        <v>15</v>
      </c>
      <c r="D18" s="4">
        <f t="shared" si="0"/>
        <v>1.6346206677004222E-2</v>
      </c>
      <c r="E18" s="6">
        <f t="shared" si="1"/>
        <v>10.374646046826696</v>
      </c>
      <c r="F18" s="4">
        <f t="shared" si="2"/>
        <v>1.7088437048714208E-2</v>
      </c>
      <c r="G18" s="6">
        <f t="shared" si="3"/>
        <v>4.3387034575672763</v>
      </c>
      <c r="H18" s="6">
        <f t="shared" si="5"/>
        <v>14.713349504393971</v>
      </c>
      <c r="I18" s="4">
        <f t="shared" si="4"/>
        <v>1.6558286913323089E-2</v>
      </c>
    </row>
    <row r="19" spans="1:9" ht="18" x14ac:dyDescent="0.35">
      <c r="A19" s="11">
        <f>MAX($A$10:A18)+1</f>
        <v>10</v>
      </c>
      <c r="B19" s="2" t="s">
        <v>16</v>
      </c>
      <c r="C19" s="1"/>
      <c r="D19" s="4">
        <f t="shared" si="0"/>
        <v>7.1430491195234869E-2</v>
      </c>
      <c r="E19" s="6">
        <f t="shared" si="1"/>
        <v>45.335659688193054</v>
      </c>
      <c r="F19" s="4">
        <f t="shared" si="2"/>
        <v>7.4673927490816E-2</v>
      </c>
      <c r="G19" s="6">
        <f t="shared" si="3"/>
        <v>18.959488598690157</v>
      </c>
      <c r="H19" s="6">
        <f t="shared" si="5"/>
        <v>64.295148286883204</v>
      </c>
      <c r="I19" s="4">
        <f t="shared" si="4"/>
        <v>7.2357250274720245E-2</v>
      </c>
    </row>
    <row r="20" spans="1:9" x14ac:dyDescent="0.25">
      <c r="A20" s="11">
        <f>MAX($A$10:A19)+1</f>
        <v>11</v>
      </c>
      <c r="B20" s="2" t="s">
        <v>17</v>
      </c>
      <c r="C20" s="1"/>
      <c r="D20" s="4">
        <f t="shared" si="0"/>
        <v>1.0364620850196759E-3</v>
      </c>
      <c r="E20" s="6">
        <f t="shared" si="1"/>
        <v>0.65782401296579163</v>
      </c>
      <c r="F20" s="4">
        <f t="shared" si="2"/>
        <v>1.083524602570595E-3</v>
      </c>
      <c r="G20" s="6">
        <f t="shared" si="3"/>
        <v>0.27510368128640389</v>
      </c>
      <c r="H20" s="6">
        <f t="shared" si="5"/>
        <v>0.93292769425219557</v>
      </c>
      <c r="I20" s="4">
        <f t="shared" si="4"/>
        <v>1.0499094326685806E-3</v>
      </c>
    </row>
    <row r="21" spans="1:9" x14ac:dyDescent="0.25">
      <c r="A21" s="11">
        <f>MAX($A$10:A20)+1</f>
        <v>12</v>
      </c>
      <c r="B21" s="2" t="s">
        <v>18</v>
      </c>
      <c r="C21" s="1"/>
      <c r="D21" s="4">
        <f t="shared" si="0"/>
        <v>3.1592555749947225E-3</v>
      </c>
      <c r="E21" s="6">
        <f t="shared" si="1"/>
        <v>2.0051232074621668</v>
      </c>
      <c r="F21" s="4">
        <f t="shared" si="2"/>
        <v>3.3027075382599347E-3</v>
      </c>
      <c r="G21" s="6">
        <f t="shared" si="3"/>
        <v>0.838547643341091</v>
      </c>
      <c r="H21" s="6">
        <f t="shared" si="5"/>
        <v>2.8436708508032575</v>
      </c>
      <c r="I21" s="4">
        <f t="shared" si="4"/>
        <v>3.2002446363822278E-3</v>
      </c>
    </row>
    <row r="22" spans="1:9" x14ac:dyDescent="0.25">
      <c r="A22" s="11">
        <f>MAX($A$10:A21)+1</f>
        <v>13</v>
      </c>
      <c r="B22" s="2" t="s">
        <v>19</v>
      </c>
      <c r="C22" s="1"/>
      <c r="D22" s="4">
        <f t="shared" si="0"/>
        <v>3.2738476600602667E-3</v>
      </c>
      <c r="E22" s="6">
        <f t="shared" si="1"/>
        <v>2.0778527615302278</v>
      </c>
      <c r="F22" s="4">
        <f t="shared" si="2"/>
        <v>3.4225028932690109E-3</v>
      </c>
      <c r="G22" s="6">
        <f t="shared" si="3"/>
        <v>0.86896332849103786</v>
      </c>
      <c r="H22" s="6">
        <f t="shared" si="5"/>
        <v>2.9468160900212657</v>
      </c>
      <c r="I22" s="4">
        <f t="shared" si="4"/>
        <v>3.3163234710626025E-3</v>
      </c>
    </row>
    <row r="23" spans="1:9" x14ac:dyDescent="0.25">
      <c r="A23" s="11">
        <f>MAX($A$10:A22)+1</f>
        <v>14</v>
      </c>
      <c r="B23" s="2" t="s">
        <v>20</v>
      </c>
      <c r="C23" s="1"/>
      <c r="D23" s="4">
        <f t="shared" si="0"/>
        <v>4.9495817271785161E-2</v>
      </c>
      <c r="E23" s="6">
        <f t="shared" si="1"/>
        <v>31.414113080778204</v>
      </c>
      <c r="F23" s="4">
        <f t="shared" si="2"/>
        <v>5.1743268290706169E-2</v>
      </c>
      <c r="G23" s="6">
        <f t="shared" si="3"/>
        <v>13.137462273392062</v>
      </c>
      <c r="H23" s="6">
        <f t="shared" si="5"/>
        <v>44.551575354170268</v>
      </c>
      <c r="I23" s="4">
        <f t="shared" si="4"/>
        <v>5.0137989785030264E-2</v>
      </c>
    </row>
    <row r="24" spans="1:9" x14ac:dyDescent="0.25">
      <c r="A24" s="11">
        <f>MAX($A$10:A23)+1</f>
        <v>15</v>
      </c>
      <c r="B24" s="2" t="s">
        <v>21</v>
      </c>
      <c r="C24" s="1"/>
      <c r="D24" s="4">
        <f t="shared" si="0"/>
        <v>8.2933518341028273E-2</v>
      </c>
      <c r="E24" s="6">
        <f t="shared" si="1"/>
        <v>52.636426004364289</v>
      </c>
      <c r="F24" s="4">
        <f t="shared" si="2"/>
        <v>8.6699271298995864E-2</v>
      </c>
      <c r="G24" s="6">
        <f t="shared" si="3"/>
        <v>22.012687706967352</v>
      </c>
      <c r="H24" s="6">
        <f t="shared" si="5"/>
        <v>74.649113711331637</v>
      </c>
      <c r="I24" s="4">
        <f t="shared" si="4"/>
        <v>8.4009520897221565E-2</v>
      </c>
    </row>
    <row r="25" spans="1:9" x14ac:dyDescent="0.25">
      <c r="A25" s="11">
        <f>MAX($A$10:A24)+1</f>
        <v>16</v>
      </c>
      <c r="B25" s="2" t="s">
        <v>22</v>
      </c>
      <c r="C25" s="1"/>
      <c r="D25" s="4">
        <f t="shared" si="0"/>
        <v>9.0689944481100945E-2</v>
      </c>
      <c r="E25" s="6">
        <f t="shared" si="1"/>
        <v>57.559291436184218</v>
      </c>
      <c r="F25" s="4">
        <f t="shared" si="2"/>
        <v>9.4807892610146743E-2</v>
      </c>
      <c r="G25" s="6">
        <f t="shared" si="3"/>
        <v>24.071442595931359</v>
      </c>
      <c r="H25" s="6">
        <f t="shared" si="5"/>
        <v>81.630734032115583</v>
      </c>
      <c r="I25" s="4">
        <f t="shared" si="4"/>
        <v>9.1866581069475595E-2</v>
      </c>
    </row>
    <row r="26" spans="1:9" x14ac:dyDescent="0.25">
      <c r="A26" s="11">
        <f>MAX($A$10:A25)+1</f>
        <v>17</v>
      </c>
      <c r="B26" s="2" t="s">
        <v>23</v>
      </c>
      <c r="C26" s="1"/>
      <c r="D26" s="4">
        <f t="shared" si="0"/>
        <v>7.51452382948362E-2</v>
      </c>
      <c r="E26" s="6">
        <f t="shared" si="1"/>
        <v>47.693343466048177</v>
      </c>
      <c r="F26" s="4">
        <f t="shared" si="2"/>
        <v>7.8557349694986053E-2</v>
      </c>
      <c r="G26" s="6">
        <f t="shared" si="3"/>
        <v>19.945477972463454</v>
      </c>
      <c r="H26" s="6">
        <f t="shared" si="5"/>
        <v>67.638821438511627</v>
      </c>
      <c r="I26" s="4">
        <f t="shared" si="4"/>
        <v>7.612019353740182E-2</v>
      </c>
    </row>
    <row r="27" spans="1:9" x14ac:dyDescent="0.25">
      <c r="A27" s="11">
        <f>MAX($A$10:A26)+1</f>
        <v>18</v>
      </c>
      <c r="B27" s="2" t="s">
        <v>24</v>
      </c>
      <c r="C27" s="1"/>
      <c r="D27" s="4">
        <f t="shared" si="0"/>
        <v>9.4624838766437971E-2</v>
      </c>
      <c r="E27" s="6">
        <f t="shared" si="1"/>
        <v>60.056698709241793</v>
      </c>
      <c r="F27" s="4">
        <f t="shared" si="2"/>
        <v>9.8921458198603512E-2</v>
      </c>
      <c r="G27" s="6">
        <f t="shared" si="3"/>
        <v>25.115864692035817</v>
      </c>
      <c r="H27" s="6">
        <f t="shared" si="5"/>
        <v>85.172563401277614</v>
      </c>
      <c r="I27" s="4">
        <f t="shared" si="4"/>
        <v>9.5852527768771012E-2</v>
      </c>
    </row>
    <row r="28" spans="1:9" x14ac:dyDescent="0.25">
      <c r="A28" s="11">
        <f>MAX($A$10:A27)+1</f>
        <v>19</v>
      </c>
      <c r="B28" s="2" t="s">
        <v>25</v>
      </c>
      <c r="C28" s="1"/>
      <c r="D28" s="4">
        <f t="shared" si="0"/>
        <v>3.2243648029561672E-2</v>
      </c>
      <c r="E28" s="6">
        <f t="shared" si="1"/>
        <v>20.464468740368964</v>
      </c>
      <c r="F28" s="4">
        <f t="shared" si="2"/>
        <v>3.3707731736268697E-2</v>
      </c>
      <c r="G28" s="6">
        <f t="shared" si="3"/>
        <v>8.5582930617931154</v>
      </c>
      <c r="H28" s="6">
        <f t="shared" si="5"/>
        <v>29.02276180216208</v>
      </c>
      <c r="I28" s="4">
        <f t="shared" si="4"/>
        <v>3.2661986095940822E-2</v>
      </c>
    </row>
    <row r="29" spans="1:9" x14ac:dyDescent="0.25">
      <c r="A29" s="11">
        <f>MAX($A$10:A28)+1</f>
        <v>20</v>
      </c>
      <c r="B29" s="2" t="s">
        <v>26</v>
      </c>
      <c r="C29" s="1"/>
      <c r="D29" s="4">
        <f t="shared" si="0"/>
        <v>1.1577470036687619E-2</v>
      </c>
      <c r="E29" s="6">
        <f t="shared" si="1"/>
        <v>7.3480138922597265</v>
      </c>
      <c r="F29" s="4">
        <f t="shared" si="2"/>
        <v>1.2103166919064658E-2</v>
      </c>
      <c r="G29" s="6">
        <f t="shared" si="3"/>
        <v>3.0729581651945694</v>
      </c>
      <c r="H29" s="6">
        <f t="shared" si="5"/>
        <v>10.420972057454296</v>
      </c>
      <c r="I29" s="4">
        <f t="shared" si="4"/>
        <v>1.1727679356187385E-2</v>
      </c>
    </row>
    <row r="30" spans="1:9" x14ac:dyDescent="0.25">
      <c r="A30" s="11">
        <f>MAX($A$10:A29)+1</f>
        <v>21</v>
      </c>
      <c r="B30" s="2" t="s">
        <v>27</v>
      </c>
      <c r="C30" s="1"/>
      <c r="D30" s="4">
        <f t="shared" si="0"/>
        <v>1.6371970865777262E-2</v>
      </c>
      <c r="E30" s="6">
        <f t="shared" si="1"/>
        <v>10.390998118257428</v>
      </c>
      <c r="F30" s="4">
        <f t="shared" si="2"/>
        <v>1.7115371109114815E-2</v>
      </c>
      <c r="G30" s="6">
        <f t="shared" si="3"/>
        <v>4.3455419355774838</v>
      </c>
      <c r="H30" s="6">
        <f t="shared" si="5"/>
        <v>14.736540053834911</v>
      </c>
      <c r="I30" s="4">
        <f t="shared" si="4"/>
        <v>1.6584385373854187E-2</v>
      </c>
    </row>
    <row r="31" spans="1:9" x14ac:dyDescent="0.25">
      <c r="A31" s="11">
        <f>MAX($A$10:A30)+1</f>
        <v>22</v>
      </c>
      <c r="B31" s="2" t="s">
        <v>28</v>
      </c>
      <c r="C31" s="1"/>
      <c r="D31" s="4">
        <f t="shared" si="0"/>
        <v>1.3584754080330204E-2</v>
      </c>
      <c r="E31" s="6">
        <f t="shared" si="1"/>
        <v>8.622001299841644</v>
      </c>
      <c r="F31" s="4">
        <f t="shared" si="2"/>
        <v>1.420159548395793E-2</v>
      </c>
      <c r="G31" s="6">
        <f t="shared" si="3"/>
        <v>3.6057429508368251</v>
      </c>
      <c r="H31" s="6">
        <f t="shared" si="5"/>
        <v>12.227744250678469</v>
      </c>
      <c r="I31" s="4">
        <f t="shared" si="4"/>
        <v>1.3761006461853263E-2</v>
      </c>
    </row>
    <row r="32" spans="1:9" x14ac:dyDescent="0.25">
      <c r="A32" s="11">
        <f>MAX($A$10:A31)+1</f>
        <v>23</v>
      </c>
      <c r="B32" s="2" t="s">
        <v>29</v>
      </c>
      <c r="C32" s="1"/>
      <c r="D32" s="4">
        <f t="shared" si="0"/>
        <v>1.6590263810654291E-2</v>
      </c>
      <c r="E32" s="6">
        <f t="shared" si="1"/>
        <v>10.529544759834193</v>
      </c>
      <c r="F32" s="4">
        <f t="shared" si="2"/>
        <v>1.7343576057236347E-2</v>
      </c>
      <c r="G32" s="6">
        <f t="shared" si="3"/>
        <v>4.4034824947185172</v>
      </c>
      <c r="H32" s="6">
        <f t="shared" si="5"/>
        <v>14.933027254552711</v>
      </c>
      <c r="I32" s="4">
        <f t="shared" si="4"/>
        <v>1.6805510512172245E-2</v>
      </c>
    </row>
    <row r="33" spans="1:10" x14ac:dyDescent="0.25">
      <c r="A33" s="11">
        <f>MAX($A$10:A32)+1</f>
        <v>24</v>
      </c>
      <c r="B33" s="2" t="s">
        <v>30</v>
      </c>
      <c r="C33" s="1"/>
      <c r="D33" s="4">
        <f t="shared" si="0"/>
        <v>9.1238019042272894E-3</v>
      </c>
      <c r="E33" s="6">
        <f t="shared" si="1"/>
        <v>5.7907144592074378</v>
      </c>
      <c r="F33" s="4">
        <f t="shared" si="2"/>
        <v>9.5380853531396078E-3</v>
      </c>
      <c r="G33" s="6">
        <f t="shared" si="3"/>
        <v>2.421691567360305</v>
      </c>
      <c r="H33" s="6">
        <f t="shared" si="5"/>
        <v>8.2124060265677432</v>
      </c>
      <c r="I33" s="4">
        <f t="shared" si="4"/>
        <v>9.2421766502591724E-3</v>
      </c>
    </row>
    <row r="34" spans="1:10" x14ac:dyDescent="0.25">
      <c r="A34" s="11">
        <f>MAX($A$10:A33)+1</f>
        <v>25</v>
      </c>
      <c r="B34" s="2" t="s">
        <v>31</v>
      </c>
      <c r="C34" s="1"/>
      <c r="D34" s="4">
        <f t="shared" si="0"/>
        <v>1.4408290759800565E-2</v>
      </c>
      <c r="E34" s="6">
        <f t="shared" si="1"/>
        <v>9.1446853527787386</v>
      </c>
      <c r="F34" s="4">
        <f t="shared" si="2"/>
        <v>1.5062526400990456E-2</v>
      </c>
      <c r="G34" s="6">
        <f t="shared" si="3"/>
        <v>3.8243307559009896</v>
      </c>
      <c r="H34" s="6">
        <f t="shared" si="5"/>
        <v>12.969016108679728</v>
      </c>
      <c r="I34" s="4">
        <f t="shared" si="4"/>
        <v>1.4595227935481099E-2</v>
      </c>
    </row>
    <row r="35" spans="1:10" x14ac:dyDescent="0.25">
      <c r="A35" s="11">
        <f>MAX($A$10:A34)+1</f>
        <v>26</v>
      </c>
      <c r="B35" s="2" t="s">
        <v>32</v>
      </c>
      <c r="C35" s="1"/>
      <c r="D35" s="4">
        <f t="shared" si="0"/>
        <v>1.0610161376533762E-2</v>
      </c>
      <c r="E35" s="6">
        <f t="shared" si="1"/>
        <v>6.7340803255659738</v>
      </c>
      <c r="F35" s="4">
        <f t="shared" si="2"/>
        <v>1.1091935783160246E-2</v>
      </c>
      <c r="G35" s="6">
        <f t="shared" si="3"/>
        <v>2.8162095805673824</v>
      </c>
      <c r="H35" s="6">
        <f t="shared" si="5"/>
        <v>9.5502899061333562</v>
      </c>
      <c r="I35" s="4">
        <f t="shared" si="4"/>
        <v>1.07478205641716E-2</v>
      </c>
    </row>
    <row r="36" spans="1:10" x14ac:dyDescent="0.25">
      <c r="A36" s="11">
        <f>MAX($A$10:A35)+1</f>
        <v>27</v>
      </c>
      <c r="B36" s="2" t="s">
        <v>33</v>
      </c>
      <c r="C36" s="1"/>
      <c r="D36" s="4">
        <f t="shared" si="0"/>
        <v>3.0448586731774592E-3</v>
      </c>
      <c r="E36" s="6">
        <f t="shared" si="1"/>
        <v>1.932517532723127</v>
      </c>
      <c r="F36" s="4">
        <f t="shared" si="2"/>
        <v>3.1831162291629843E-3</v>
      </c>
      <c r="G36" s="6">
        <f t="shared" si="3"/>
        <v>0.80818376484273668</v>
      </c>
      <c r="H36" s="6">
        <f t="shared" si="5"/>
        <v>2.7407012975658636</v>
      </c>
      <c r="I36" s="4">
        <f t="shared" si="4"/>
        <v>3.0843635173119382E-3</v>
      </c>
    </row>
    <row r="37" spans="1:10" x14ac:dyDescent="0.25">
      <c r="A37" s="11">
        <f>MAX($A$10:A36)+1</f>
        <v>28</v>
      </c>
      <c r="B37" s="2" t="s">
        <v>34</v>
      </c>
      <c r="D37" s="5">
        <f>SUM(D10:D36)</f>
        <v>1</v>
      </c>
      <c r="E37" s="6">
        <v>634.68217745109666</v>
      </c>
      <c r="F37" s="5">
        <f>SUM(F10:F36)</f>
        <v>1.0000000000000002</v>
      </c>
      <c r="G37" s="6">
        <v>253.89703254890333</v>
      </c>
      <c r="H37" s="6">
        <f>SUM(H10:H36)</f>
        <v>888.5792100000001</v>
      </c>
      <c r="I37" s="5">
        <f>SUM(I10:I36)</f>
        <v>1</v>
      </c>
    </row>
    <row r="39" spans="1:10" x14ac:dyDescent="0.25">
      <c r="C39" s="23" t="s">
        <v>60</v>
      </c>
      <c r="D39" s="19"/>
      <c r="E39" s="55" t="s">
        <v>35</v>
      </c>
      <c r="F39" s="55"/>
      <c r="G39" s="20" t="s">
        <v>36</v>
      </c>
      <c r="H39" s="55" t="s">
        <v>34</v>
      </c>
      <c r="I39" s="55"/>
    </row>
    <row r="40" spans="1:10" x14ac:dyDescent="0.25">
      <c r="C40" s="19"/>
      <c r="D40" s="21" t="s">
        <v>71</v>
      </c>
      <c r="E40" s="21" t="s">
        <v>39</v>
      </c>
      <c r="F40" s="21" t="s">
        <v>40</v>
      </c>
      <c r="G40" s="21" t="s">
        <v>40</v>
      </c>
      <c r="H40" s="21" t="s">
        <v>39</v>
      </c>
      <c r="I40" s="21" t="s">
        <v>40</v>
      </c>
    </row>
    <row r="41" spans="1:10" x14ac:dyDescent="0.25">
      <c r="A41" s="11">
        <f>MAX($A$10:A40)+1</f>
        <v>29</v>
      </c>
      <c r="C41" s="19" t="s">
        <v>37</v>
      </c>
      <c r="D41" s="15">
        <f>+I80</f>
        <v>51233905</v>
      </c>
      <c r="E41" s="14"/>
      <c r="F41" s="14"/>
      <c r="G41" s="14"/>
      <c r="H41" s="14"/>
      <c r="I41" s="14"/>
    </row>
    <row r="42" spans="1:10" x14ac:dyDescent="0.25">
      <c r="A42" s="11">
        <f>MAX($A$10:A41)+1</f>
        <v>30</v>
      </c>
      <c r="C42" s="22" t="s">
        <v>50</v>
      </c>
      <c r="D42" s="15">
        <f>+D80*30</f>
        <v>5885730</v>
      </c>
      <c r="E42" s="16">
        <f>D42/D41</f>
        <v>0.11487958999026134</v>
      </c>
      <c r="F42" s="14"/>
      <c r="G42" s="14"/>
      <c r="H42" s="16">
        <f>H45/(H45+I45)</f>
        <v>8.2054618765735332E-2</v>
      </c>
      <c r="I42" s="14"/>
    </row>
    <row r="43" spans="1:10" x14ac:dyDescent="0.25">
      <c r="A43" s="11">
        <f>MAX($A$10:A42)+1</f>
        <v>31</v>
      </c>
      <c r="C43" s="19" t="s">
        <v>51</v>
      </c>
      <c r="D43" s="15">
        <f>D41-D42</f>
        <v>45348175</v>
      </c>
      <c r="E43" s="14"/>
      <c r="F43" s="16">
        <f>D43/D41</f>
        <v>0.88512041000973862</v>
      </c>
      <c r="G43" s="14"/>
      <c r="H43" s="16"/>
      <c r="I43" s="16">
        <f>F45/(H45+I45)</f>
        <v>0.63221167320737603</v>
      </c>
    </row>
    <row r="44" spans="1:10" x14ac:dyDescent="0.25">
      <c r="A44" s="11">
        <f>MAX($A$10:A43)+1</f>
        <v>32</v>
      </c>
      <c r="C44" s="19" t="s">
        <v>52</v>
      </c>
      <c r="D44" s="15">
        <f>+G80</f>
        <v>49008578</v>
      </c>
      <c r="E44" s="14"/>
      <c r="F44" s="17"/>
      <c r="G44" s="17">
        <v>1</v>
      </c>
      <c r="H44" s="14"/>
      <c r="I44" s="16">
        <f>G45/(H45+I45)</f>
        <v>0.28573370802688858</v>
      </c>
    </row>
    <row r="45" spans="1:10" x14ac:dyDescent="0.25">
      <c r="A45" s="11">
        <f>MAX($A$10:A44)+1</f>
        <v>33</v>
      </c>
      <c r="C45" s="19" t="s">
        <v>53</v>
      </c>
      <c r="D45" s="14"/>
      <c r="E45" s="18">
        <f>+E37*E42</f>
        <v>72.91202831970827</v>
      </c>
      <c r="F45" s="18">
        <f>+E37-E45</f>
        <v>561.77014913138839</v>
      </c>
      <c r="G45" s="18">
        <f>G37</f>
        <v>253.89703254890333</v>
      </c>
      <c r="H45" s="18">
        <f>+E45</f>
        <v>72.91202831970827</v>
      </c>
      <c r="I45" s="18">
        <f>+F45+G45</f>
        <v>815.66718168029172</v>
      </c>
    </row>
    <row r="46" spans="1:10" x14ac:dyDescent="0.25">
      <c r="C46" s="7"/>
      <c r="E46" s="6"/>
      <c r="F46" s="6"/>
      <c r="G46" s="6"/>
      <c r="H46" s="6"/>
      <c r="I46" s="6"/>
    </row>
    <row r="47" spans="1:10" x14ac:dyDescent="0.25">
      <c r="C47" s="7"/>
      <c r="E47" s="6"/>
      <c r="F47" s="6"/>
      <c r="G47" s="6"/>
      <c r="H47" s="6"/>
      <c r="I47" s="6"/>
    </row>
    <row r="48" spans="1:10" ht="18.75" x14ac:dyDescent="0.3">
      <c r="A48" s="39" t="s">
        <v>48</v>
      </c>
      <c r="B48" s="40"/>
      <c r="C48" s="41"/>
      <c r="D48" s="40"/>
      <c r="E48" s="42"/>
      <c r="F48" s="42"/>
      <c r="G48" s="42"/>
      <c r="H48" s="42"/>
      <c r="I48" s="42"/>
      <c r="J48" s="40"/>
    </row>
    <row r="49" spans="1:10" ht="18.75" x14ac:dyDescent="0.3">
      <c r="A49" s="13"/>
      <c r="C49" s="7"/>
      <c r="E49" s="6"/>
      <c r="F49" s="6"/>
      <c r="G49" s="6"/>
      <c r="H49" s="6"/>
      <c r="I49" s="6"/>
    </row>
    <row r="50" spans="1:10" x14ac:dyDescent="0.25">
      <c r="A50" s="11" t="s">
        <v>63</v>
      </c>
      <c r="B50" s="12"/>
    </row>
    <row r="51" spans="1:10" ht="45" x14ac:dyDescent="0.25">
      <c r="A51" s="34" t="s">
        <v>62</v>
      </c>
      <c r="B51" s="25" t="s">
        <v>2</v>
      </c>
      <c r="C51" s="25" t="s">
        <v>3</v>
      </c>
      <c r="D51" s="53" t="s">
        <v>0</v>
      </c>
      <c r="E51" s="54"/>
      <c r="F51" s="33" t="s">
        <v>1</v>
      </c>
      <c r="G51" s="50" t="s">
        <v>72</v>
      </c>
      <c r="H51" s="51"/>
      <c r="I51" s="50" t="s">
        <v>70</v>
      </c>
      <c r="J51" s="51"/>
    </row>
    <row r="52" spans="1:10" s="29" customFormat="1" ht="11.25" x14ac:dyDescent="0.2">
      <c r="B52" s="30"/>
      <c r="C52" s="30"/>
      <c r="D52" s="30" t="s">
        <v>4</v>
      </c>
      <c r="E52" s="30" t="s">
        <v>5</v>
      </c>
      <c r="F52" s="49" t="s">
        <v>71</v>
      </c>
      <c r="G52" s="30" t="s">
        <v>66</v>
      </c>
      <c r="H52" s="30" t="s">
        <v>5</v>
      </c>
      <c r="I52" s="30" t="s">
        <v>66</v>
      </c>
      <c r="J52" s="30" t="s">
        <v>5</v>
      </c>
    </row>
    <row r="53" spans="1:10" ht="18" x14ac:dyDescent="0.35">
      <c r="A53" s="11">
        <f>MAX($A$10:A47)+1</f>
        <v>34</v>
      </c>
      <c r="B53" s="2" t="s">
        <v>6</v>
      </c>
      <c r="C53" s="1" t="s">
        <v>7</v>
      </c>
      <c r="D53" s="3">
        <v>32448</v>
      </c>
      <c r="E53" s="4">
        <f>D53/$D$80</f>
        <v>0.16538984968729453</v>
      </c>
      <c r="F53" s="3">
        <f>+G53/D53</f>
        <v>0.77363782051282048</v>
      </c>
      <c r="G53" s="3">
        <v>25103</v>
      </c>
      <c r="H53" s="4">
        <f>G53/$G$80</f>
        <v>5.1221645320947691E-4</v>
      </c>
      <c r="I53" s="3">
        <f>D53*30</f>
        <v>973440</v>
      </c>
      <c r="J53" s="4">
        <f>I53/$I$80</f>
        <v>1.8999918120627346E-2</v>
      </c>
    </row>
    <row r="54" spans="1:10" ht="18" x14ac:dyDescent="0.35">
      <c r="A54" s="11">
        <f>MAX($A$10:A53)+1</f>
        <v>35</v>
      </c>
      <c r="B54" s="2" t="s">
        <v>6</v>
      </c>
      <c r="C54" s="1" t="s">
        <v>8</v>
      </c>
      <c r="D54" s="3">
        <v>28220</v>
      </c>
      <c r="E54" s="4">
        <f t="shared" ref="E54:E79" si="6">D54/$D$80</f>
        <v>0.14383942178795153</v>
      </c>
      <c r="F54" s="3">
        <f t="shared" ref="F54:F78" si="7">+G54/D54</f>
        <v>6.6072997873848331</v>
      </c>
      <c r="G54" s="3">
        <v>186458</v>
      </c>
      <c r="H54" s="4">
        <f t="shared" ref="H54:H79" si="8">G54/$G$80</f>
        <v>3.8045992683158445E-3</v>
      </c>
      <c r="I54" s="3">
        <f t="shared" ref="I54:I55" si="9">D54*30</f>
        <v>846600</v>
      </c>
      <c r="J54" s="4">
        <f t="shared" ref="J54:J79" si="10">I54/$I$80</f>
        <v>1.6524213799436135E-2</v>
      </c>
    </row>
    <row r="55" spans="1:10" ht="18" x14ac:dyDescent="0.35">
      <c r="A55" s="11">
        <f>MAX($A$10:A54)+1</f>
        <v>36</v>
      </c>
      <c r="B55" s="2" t="s">
        <v>6</v>
      </c>
      <c r="C55" s="1" t="s">
        <v>9</v>
      </c>
      <c r="D55" s="3">
        <v>76265</v>
      </c>
      <c r="E55" s="4">
        <f t="shared" si="6"/>
        <v>0.38872833106513549</v>
      </c>
      <c r="F55" s="3">
        <f t="shared" si="7"/>
        <v>21.911781288926768</v>
      </c>
      <c r="G55" s="3">
        <v>1671102</v>
      </c>
      <c r="H55" s="4">
        <f t="shared" si="8"/>
        <v>3.4098153184530265E-2</v>
      </c>
      <c r="I55" s="3">
        <f t="shared" si="9"/>
        <v>2287950</v>
      </c>
      <c r="J55" s="4">
        <f t="shared" si="10"/>
        <v>4.4656951290361332E-2</v>
      </c>
    </row>
    <row r="56" spans="1:10" ht="18" x14ac:dyDescent="0.35">
      <c r="A56" s="11">
        <f>MAX($A$10:A55)+1</f>
        <v>37</v>
      </c>
      <c r="B56" s="2" t="s">
        <v>6</v>
      </c>
      <c r="C56" s="1" t="s">
        <v>10</v>
      </c>
      <c r="D56" s="3">
        <v>28911</v>
      </c>
      <c r="E56" s="4">
        <f t="shared" si="6"/>
        <v>0.14736149976298607</v>
      </c>
      <c r="F56" s="3">
        <f t="shared" si="7"/>
        <v>66.010722562346515</v>
      </c>
      <c r="G56" s="3">
        <v>1908436</v>
      </c>
      <c r="H56" s="4">
        <f t="shared" si="8"/>
        <v>3.8940856435377494E-2</v>
      </c>
      <c r="I56" s="3">
        <f>G56</f>
        <v>1908436</v>
      </c>
      <c r="J56" s="4">
        <f t="shared" si="10"/>
        <v>3.7249473761564726E-2</v>
      </c>
    </row>
    <row r="57" spans="1:10" ht="18" x14ac:dyDescent="0.35">
      <c r="A57" s="11">
        <f>MAX($A$10:A56)+1</f>
        <v>38</v>
      </c>
      <c r="B57" s="2" t="s">
        <v>6</v>
      </c>
      <c r="C57" s="1" t="s">
        <v>11</v>
      </c>
      <c r="D57" s="3">
        <v>18465</v>
      </c>
      <c r="E57" s="4">
        <f t="shared" si="6"/>
        <v>9.4117467162102231E-2</v>
      </c>
      <c r="F57" s="3">
        <f t="shared" si="7"/>
        <v>199.75748713782832</v>
      </c>
      <c r="G57" s="3">
        <v>3688522</v>
      </c>
      <c r="H57" s="4">
        <f t="shared" si="8"/>
        <v>7.526278358861993E-2</v>
      </c>
      <c r="I57" s="3">
        <f t="shared" ref="I57:I79" si="11">G57</f>
        <v>3688522</v>
      </c>
      <c r="J57" s="4">
        <f t="shared" si="10"/>
        <v>7.199377053144787E-2</v>
      </c>
    </row>
    <row r="58" spans="1:10" ht="18" x14ac:dyDescent="0.35">
      <c r="A58" s="11">
        <f>MAX($A$10:A57)+1</f>
        <v>39</v>
      </c>
      <c r="B58" s="2" t="s">
        <v>6</v>
      </c>
      <c r="C58" s="1" t="s">
        <v>12</v>
      </c>
      <c r="D58" s="3">
        <v>8162</v>
      </c>
      <c r="E58" s="4">
        <f t="shared" si="6"/>
        <v>4.1602316110321065E-2</v>
      </c>
      <c r="F58" s="3">
        <f t="shared" si="7"/>
        <v>590.93261455525601</v>
      </c>
      <c r="G58" s="3">
        <v>4823192</v>
      </c>
      <c r="H58" s="4">
        <f t="shared" si="8"/>
        <v>9.8415261099801754E-2</v>
      </c>
      <c r="I58" s="3">
        <f t="shared" si="11"/>
        <v>4823192</v>
      </c>
      <c r="J58" s="4">
        <f t="shared" si="10"/>
        <v>9.4140628164103443E-2</v>
      </c>
    </row>
    <row r="59" spans="1:10" ht="18" x14ac:dyDescent="0.35">
      <c r="A59" s="11">
        <f>MAX($A$10:A58)+1</f>
        <v>40</v>
      </c>
      <c r="B59" s="2" t="s">
        <v>6</v>
      </c>
      <c r="C59" s="1" t="s">
        <v>13</v>
      </c>
      <c r="D59" s="3">
        <v>1677</v>
      </c>
      <c r="E59" s="4">
        <f t="shared" si="6"/>
        <v>8.5477927122039245E-3</v>
      </c>
      <c r="F59" s="3">
        <f t="shared" si="7"/>
        <v>2147.6869409660108</v>
      </c>
      <c r="G59" s="3">
        <v>3601671</v>
      </c>
      <c r="H59" s="4">
        <f t="shared" si="8"/>
        <v>7.3490624437215865E-2</v>
      </c>
      <c r="I59" s="3">
        <f t="shared" si="11"/>
        <v>3601671</v>
      </c>
      <c r="J59" s="4">
        <f t="shared" si="10"/>
        <v>7.0298584501805983E-2</v>
      </c>
    </row>
    <row r="60" spans="1:10" ht="18" x14ac:dyDescent="0.35">
      <c r="A60" s="11">
        <f>MAX($A$10:A59)+1</f>
        <v>41</v>
      </c>
      <c r="B60" s="2" t="s">
        <v>6</v>
      </c>
      <c r="C60" s="1" t="s">
        <v>14</v>
      </c>
      <c r="D60" s="3">
        <v>260</v>
      </c>
      <c r="E60" s="4">
        <f t="shared" si="6"/>
        <v>1.3252391801866549E-3</v>
      </c>
      <c r="F60" s="3">
        <f t="shared" si="7"/>
        <v>5999.4153846153849</v>
      </c>
      <c r="G60" s="3">
        <v>1559848</v>
      </c>
      <c r="H60" s="4">
        <f t="shared" si="8"/>
        <v>3.1828060793765531E-2</v>
      </c>
      <c r="I60" s="3">
        <f t="shared" si="11"/>
        <v>1559848</v>
      </c>
      <c r="J60" s="4">
        <f t="shared" si="10"/>
        <v>3.0445619946400729E-2</v>
      </c>
    </row>
    <row r="61" spans="1:10" ht="18" x14ac:dyDescent="0.35">
      <c r="A61" s="11">
        <f>MAX($A$10:A60)+1</f>
        <v>42</v>
      </c>
      <c r="B61" s="2" t="s">
        <v>6</v>
      </c>
      <c r="C61" s="1" t="s">
        <v>15</v>
      </c>
      <c r="D61" s="3">
        <v>47</v>
      </c>
      <c r="E61" s="4">
        <f t="shared" si="6"/>
        <v>2.395624671875876E-4</v>
      </c>
      <c r="F61" s="3">
        <f t="shared" si="7"/>
        <v>17818.723404255321</v>
      </c>
      <c r="G61" s="3">
        <v>837480</v>
      </c>
      <c r="H61" s="4">
        <f t="shared" si="8"/>
        <v>1.7088437048714208E-2</v>
      </c>
      <c r="I61" s="3">
        <f t="shared" si="11"/>
        <v>837480</v>
      </c>
      <c r="J61" s="4">
        <f t="shared" si="10"/>
        <v>1.6346206677004222E-2</v>
      </c>
    </row>
    <row r="62" spans="1:10" ht="18" x14ac:dyDescent="0.35">
      <c r="A62" s="11">
        <f>MAX($A$10:A61)+1</f>
        <v>43</v>
      </c>
      <c r="B62" s="2" t="s">
        <v>16</v>
      </c>
      <c r="C62" s="1"/>
      <c r="D62" s="3">
        <v>1266</v>
      </c>
      <c r="E62" s="4">
        <f t="shared" si="6"/>
        <v>6.4528953927550196E-3</v>
      </c>
      <c r="F62" s="3">
        <f t="shared" si="7"/>
        <v>2890.7290679304897</v>
      </c>
      <c r="G62" s="3">
        <v>3659663</v>
      </c>
      <c r="H62" s="4">
        <f t="shared" si="8"/>
        <v>7.4673927490816E-2</v>
      </c>
      <c r="I62" s="3">
        <f t="shared" si="11"/>
        <v>3659663</v>
      </c>
      <c r="J62" s="4">
        <f t="shared" si="10"/>
        <v>7.1430491195234869E-2</v>
      </c>
    </row>
    <row r="63" spans="1:10" x14ac:dyDescent="0.25">
      <c r="A63" s="11">
        <f>MAX($A$10:A62)+1</f>
        <v>44</v>
      </c>
      <c r="B63" s="2" t="s">
        <v>17</v>
      </c>
      <c r="C63" s="1"/>
      <c r="D63" s="3">
        <v>89</v>
      </c>
      <c r="E63" s="4">
        <f t="shared" si="6"/>
        <v>4.5363956552543186E-4</v>
      </c>
      <c r="F63" s="3">
        <f t="shared" si="7"/>
        <v>596.65168539325839</v>
      </c>
      <c r="G63" s="3">
        <v>53102</v>
      </c>
      <c r="H63" s="4">
        <f t="shared" si="8"/>
        <v>1.083524602570595E-3</v>
      </c>
      <c r="I63" s="3">
        <f t="shared" si="11"/>
        <v>53102</v>
      </c>
      <c r="J63" s="4">
        <f t="shared" si="10"/>
        <v>1.0364620850196759E-3</v>
      </c>
    </row>
    <row r="64" spans="1:10" x14ac:dyDescent="0.25">
      <c r="A64" s="11">
        <f>MAX($A$10:A63)+1</f>
        <v>45</v>
      </c>
      <c r="B64" s="2" t="s">
        <v>18</v>
      </c>
      <c r="C64" s="1"/>
      <c r="D64" s="3">
        <v>93</v>
      </c>
      <c r="E64" s="4">
        <f t="shared" si="6"/>
        <v>4.7402786060522653E-4</v>
      </c>
      <c r="F64" s="3">
        <f t="shared" si="7"/>
        <v>1740.4408602150538</v>
      </c>
      <c r="G64" s="3">
        <v>161861</v>
      </c>
      <c r="H64" s="4">
        <f t="shared" si="8"/>
        <v>3.3027075382599347E-3</v>
      </c>
      <c r="I64" s="3">
        <f t="shared" si="11"/>
        <v>161861</v>
      </c>
      <c r="J64" s="4">
        <f t="shared" si="10"/>
        <v>3.1592555749947225E-3</v>
      </c>
    </row>
    <row r="65" spans="1:10" x14ac:dyDescent="0.25">
      <c r="A65" s="11">
        <f>MAX($A$10:A64)+1</f>
        <v>46</v>
      </c>
      <c r="B65" s="2" t="s">
        <v>19</v>
      </c>
      <c r="C65" s="1"/>
      <c r="D65" s="3">
        <v>60</v>
      </c>
      <c r="E65" s="4">
        <f t="shared" si="6"/>
        <v>3.0582442619692037E-4</v>
      </c>
      <c r="F65" s="3">
        <f t="shared" si="7"/>
        <v>2795.5333333333333</v>
      </c>
      <c r="G65" s="3">
        <v>167732</v>
      </c>
      <c r="H65" s="4">
        <f t="shared" si="8"/>
        <v>3.4225028932690109E-3</v>
      </c>
      <c r="I65" s="3">
        <f t="shared" si="11"/>
        <v>167732</v>
      </c>
      <c r="J65" s="4">
        <f t="shared" si="10"/>
        <v>3.2738476600602667E-3</v>
      </c>
    </row>
    <row r="66" spans="1:10" x14ac:dyDescent="0.25">
      <c r="A66" s="11">
        <f>MAX($A$10:A65)+1</f>
        <v>47</v>
      </c>
      <c r="B66" s="2" t="s">
        <v>20</v>
      </c>
      <c r="C66" s="1"/>
      <c r="D66" s="3">
        <v>46</v>
      </c>
      <c r="E66" s="4">
        <f t="shared" si="6"/>
        <v>2.3446539341763893E-4</v>
      </c>
      <c r="F66" s="3">
        <f t="shared" si="7"/>
        <v>55127.478260869568</v>
      </c>
      <c r="G66" s="3">
        <v>2535864</v>
      </c>
      <c r="H66" s="4">
        <f t="shared" si="8"/>
        <v>5.1743268290706169E-2</v>
      </c>
      <c r="I66" s="3">
        <f t="shared" si="11"/>
        <v>2535864</v>
      </c>
      <c r="J66" s="4">
        <f t="shared" si="10"/>
        <v>4.9495817271785161E-2</v>
      </c>
    </row>
    <row r="67" spans="1:10" x14ac:dyDescent="0.25">
      <c r="A67" s="11">
        <f>MAX($A$10:A66)+1</f>
        <v>48</v>
      </c>
      <c r="B67" s="2" t="s">
        <v>21</v>
      </c>
      <c r="C67" s="1"/>
      <c r="D67" s="3">
        <v>31</v>
      </c>
      <c r="E67" s="4">
        <f t="shared" si="6"/>
        <v>1.5800928686840885E-4</v>
      </c>
      <c r="F67" s="3">
        <f t="shared" si="7"/>
        <v>137064.77419354839</v>
      </c>
      <c r="G67" s="3">
        <v>4249008</v>
      </c>
      <c r="H67" s="4">
        <f t="shared" si="8"/>
        <v>8.6699271298995864E-2</v>
      </c>
      <c r="I67" s="3">
        <f t="shared" si="11"/>
        <v>4249008</v>
      </c>
      <c r="J67" s="4">
        <f t="shared" si="10"/>
        <v>8.2933518341028273E-2</v>
      </c>
    </row>
    <row r="68" spans="1:10" x14ac:dyDescent="0.25">
      <c r="A68" s="11">
        <f>MAX($A$10:A67)+1</f>
        <v>49</v>
      </c>
      <c r="B68" s="2" t="s">
        <v>22</v>
      </c>
      <c r="C68" s="1"/>
      <c r="D68" s="3">
        <v>8</v>
      </c>
      <c r="E68" s="4">
        <f t="shared" si="6"/>
        <v>4.0776590159589381E-5</v>
      </c>
      <c r="F68" s="3">
        <f t="shared" si="7"/>
        <v>580800</v>
      </c>
      <c r="G68" s="3">
        <v>4646400</v>
      </c>
      <c r="H68" s="4">
        <f t="shared" si="8"/>
        <v>9.4807892610146743E-2</v>
      </c>
      <c r="I68" s="3">
        <f t="shared" si="11"/>
        <v>4646400</v>
      </c>
      <c r="J68" s="4">
        <f t="shared" si="10"/>
        <v>9.0689944481100945E-2</v>
      </c>
    </row>
    <row r="69" spans="1:10" x14ac:dyDescent="0.25">
      <c r="A69" s="11">
        <f>MAX($A$10:A68)+1</f>
        <v>50</v>
      </c>
      <c r="B69" s="2" t="s">
        <v>23</v>
      </c>
      <c r="C69" s="1"/>
      <c r="D69" s="3">
        <v>3</v>
      </c>
      <c r="E69" s="4">
        <f t="shared" si="6"/>
        <v>1.5291221309846019E-5</v>
      </c>
      <c r="F69" s="3">
        <f t="shared" si="7"/>
        <v>1283328</v>
      </c>
      <c r="G69" s="3">
        <v>3849984</v>
      </c>
      <c r="H69" s="4">
        <f t="shared" si="8"/>
        <v>7.8557349694986053E-2</v>
      </c>
      <c r="I69" s="3">
        <f t="shared" si="11"/>
        <v>3849984</v>
      </c>
      <c r="J69" s="4">
        <f t="shared" si="10"/>
        <v>7.51452382948362E-2</v>
      </c>
    </row>
    <row r="70" spans="1:10" x14ac:dyDescent="0.25">
      <c r="A70" s="11">
        <f>MAX($A$10:A69)+1</f>
        <v>51</v>
      </c>
      <c r="B70" s="2" t="s">
        <v>24</v>
      </c>
      <c r="C70" s="1"/>
      <c r="D70" s="3">
        <v>2</v>
      </c>
      <c r="E70" s="4">
        <f t="shared" si="6"/>
        <v>1.0194147539897345E-5</v>
      </c>
      <c r="F70" s="3">
        <f t="shared" si="7"/>
        <v>2424000</v>
      </c>
      <c r="G70" s="3">
        <v>4848000</v>
      </c>
      <c r="H70" s="4">
        <f t="shared" si="8"/>
        <v>9.8921458198603512E-2</v>
      </c>
      <c r="I70" s="3">
        <f t="shared" si="11"/>
        <v>4848000</v>
      </c>
      <c r="J70" s="4">
        <f t="shared" si="10"/>
        <v>9.4624838766437971E-2</v>
      </c>
    </row>
    <row r="71" spans="1:10" x14ac:dyDescent="0.25">
      <c r="A71" s="11">
        <f>MAX($A$10:A70)+1</f>
        <v>52</v>
      </c>
      <c r="B71" s="2" t="s">
        <v>25</v>
      </c>
      <c r="C71" s="1"/>
      <c r="D71" s="3">
        <v>60</v>
      </c>
      <c r="E71" s="4">
        <f t="shared" si="6"/>
        <v>3.0582442619692037E-4</v>
      </c>
      <c r="F71" s="3">
        <f t="shared" si="7"/>
        <v>27532.799999999999</v>
      </c>
      <c r="G71" s="3">
        <v>1651968</v>
      </c>
      <c r="H71" s="4">
        <f t="shared" si="8"/>
        <v>3.3707731736268697E-2</v>
      </c>
      <c r="I71" s="3">
        <f t="shared" si="11"/>
        <v>1651968</v>
      </c>
      <c r="J71" s="4">
        <f t="shared" si="10"/>
        <v>3.2243648029561672E-2</v>
      </c>
    </row>
    <row r="72" spans="1:10" x14ac:dyDescent="0.25">
      <c r="A72" s="11">
        <f>MAX($A$10:A71)+1</f>
        <v>53</v>
      </c>
      <c r="B72" s="2" t="s">
        <v>26</v>
      </c>
      <c r="C72" s="1"/>
      <c r="D72" s="3">
        <v>15</v>
      </c>
      <c r="E72" s="4">
        <f t="shared" si="6"/>
        <v>7.6456106549230093E-5</v>
      </c>
      <c r="F72" s="3">
        <f t="shared" si="7"/>
        <v>39543.933333333334</v>
      </c>
      <c r="G72" s="3">
        <v>593159</v>
      </c>
      <c r="H72" s="4">
        <f t="shared" si="8"/>
        <v>1.2103166919064658E-2</v>
      </c>
      <c r="I72" s="3">
        <f t="shared" si="11"/>
        <v>593159</v>
      </c>
      <c r="J72" s="4">
        <f t="shared" si="10"/>
        <v>1.1577470036687619E-2</v>
      </c>
    </row>
    <row r="73" spans="1:10" x14ac:dyDescent="0.25">
      <c r="A73" s="11">
        <f>MAX($A$10:A72)+1</f>
        <v>54</v>
      </c>
      <c r="B73" s="2" t="s">
        <v>27</v>
      </c>
      <c r="C73" s="1"/>
      <c r="D73" s="3">
        <v>9</v>
      </c>
      <c r="E73" s="4">
        <f t="shared" si="6"/>
        <v>4.5873663929538049E-5</v>
      </c>
      <c r="F73" s="3">
        <f t="shared" si="7"/>
        <v>93200</v>
      </c>
      <c r="G73" s="3">
        <v>838800</v>
      </c>
      <c r="H73" s="4">
        <f t="shared" si="8"/>
        <v>1.7115371109114815E-2</v>
      </c>
      <c r="I73" s="3">
        <f t="shared" si="11"/>
        <v>838800</v>
      </c>
      <c r="J73" s="4">
        <f t="shared" si="10"/>
        <v>1.6371970865777262E-2</v>
      </c>
    </row>
    <row r="74" spans="1:10" x14ac:dyDescent="0.25">
      <c r="A74" s="11">
        <f>MAX($A$10:A73)+1</f>
        <v>55</v>
      </c>
      <c r="B74" s="2" t="s">
        <v>28</v>
      </c>
      <c r="C74" s="1"/>
      <c r="D74" s="3">
        <v>2</v>
      </c>
      <c r="E74" s="4">
        <f t="shared" si="6"/>
        <v>1.0194147539897345E-5</v>
      </c>
      <c r="F74" s="3">
        <f t="shared" si="7"/>
        <v>348000</v>
      </c>
      <c r="G74" s="3">
        <v>696000</v>
      </c>
      <c r="H74" s="4">
        <f t="shared" si="8"/>
        <v>1.420159548395793E-2</v>
      </c>
      <c r="I74" s="3">
        <f t="shared" si="11"/>
        <v>696000</v>
      </c>
      <c r="J74" s="4">
        <f t="shared" si="10"/>
        <v>1.3584754080330204E-2</v>
      </c>
    </row>
    <row r="75" spans="1:10" x14ac:dyDescent="0.25">
      <c r="A75" s="11">
        <f>MAX($A$10:A74)+1</f>
        <v>56</v>
      </c>
      <c r="B75" s="2" t="s">
        <v>29</v>
      </c>
      <c r="C75" s="1"/>
      <c r="D75" s="3">
        <v>4</v>
      </c>
      <c r="E75" s="4">
        <f t="shared" si="6"/>
        <v>2.038829507979469E-5</v>
      </c>
      <c r="F75" s="3">
        <f t="shared" si="7"/>
        <v>212496</v>
      </c>
      <c r="G75" s="3">
        <v>849984</v>
      </c>
      <c r="H75" s="4">
        <f t="shared" si="8"/>
        <v>1.7343576057236347E-2</v>
      </c>
      <c r="I75" s="3">
        <f t="shared" si="11"/>
        <v>849984</v>
      </c>
      <c r="J75" s="4">
        <f t="shared" si="10"/>
        <v>1.6590263810654291E-2</v>
      </c>
    </row>
    <row r="76" spans="1:10" x14ac:dyDescent="0.25">
      <c r="A76" s="11">
        <f>MAX($A$10:A75)+1</f>
        <v>57</v>
      </c>
      <c r="B76" s="2" t="s">
        <v>30</v>
      </c>
      <c r="C76" s="1"/>
      <c r="D76" s="3">
        <v>25</v>
      </c>
      <c r="E76" s="4">
        <f t="shared" si="6"/>
        <v>1.2742684424871682E-4</v>
      </c>
      <c r="F76" s="3">
        <f t="shared" si="7"/>
        <v>18697.919999999998</v>
      </c>
      <c r="G76" s="3">
        <v>467448</v>
      </c>
      <c r="H76" s="4">
        <f t="shared" si="8"/>
        <v>9.5380853531396078E-3</v>
      </c>
      <c r="I76" s="3">
        <f t="shared" si="11"/>
        <v>467448</v>
      </c>
      <c r="J76" s="4">
        <f t="shared" si="10"/>
        <v>9.1238019042272894E-3</v>
      </c>
    </row>
    <row r="77" spans="1:10" x14ac:dyDescent="0.25">
      <c r="A77" s="11">
        <f>MAX($A$10:A76)+1</f>
        <v>58</v>
      </c>
      <c r="B77" s="2" t="s">
        <v>31</v>
      </c>
      <c r="C77" s="1"/>
      <c r="D77" s="3">
        <v>15</v>
      </c>
      <c r="E77" s="4">
        <f t="shared" si="6"/>
        <v>7.6456106549230093E-5</v>
      </c>
      <c r="F77" s="3">
        <f t="shared" si="7"/>
        <v>49212.866666666669</v>
      </c>
      <c r="G77" s="3">
        <v>738193</v>
      </c>
      <c r="H77" s="4">
        <f t="shared" si="8"/>
        <v>1.5062526400990456E-2</v>
      </c>
      <c r="I77" s="3">
        <f t="shared" si="11"/>
        <v>738193</v>
      </c>
      <c r="J77" s="4">
        <f t="shared" si="10"/>
        <v>1.4408290759800565E-2</v>
      </c>
    </row>
    <row r="78" spans="1:10" x14ac:dyDescent="0.25">
      <c r="A78" s="11">
        <f>MAX($A$10:A77)+1</f>
        <v>59</v>
      </c>
      <c r="B78" s="2" t="s">
        <v>32</v>
      </c>
      <c r="C78" s="1"/>
      <c r="D78" s="3">
        <v>7</v>
      </c>
      <c r="E78" s="4">
        <f t="shared" si="6"/>
        <v>3.5679516389640705E-5</v>
      </c>
      <c r="F78" s="3">
        <f t="shared" si="7"/>
        <v>77657.142857142855</v>
      </c>
      <c r="G78" s="3">
        <v>543600</v>
      </c>
      <c r="H78" s="4">
        <f t="shared" si="8"/>
        <v>1.1091935783160246E-2</v>
      </c>
      <c r="I78" s="3">
        <f t="shared" si="11"/>
        <v>543600</v>
      </c>
      <c r="J78" s="4">
        <f t="shared" si="10"/>
        <v>1.0610161376533762E-2</v>
      </c>
    </row>
    <row r="79" spans="1:10" x14ac:dyDescent="0.25">
      <c r="A79" s="11">
        <f>MAX($A$10:A78)+1</f>
        <v>60</v>
      </c>
      <c r="B79" s="2" t="s">
        <v>33</v>
      </c>
      <c r="C79" s="1"/>
      <c r="D79" s="3">
        <v>1</v>
      </c>
      <c r="E79" s="4">
        <f t="shared" si="6"/>
        <v>5.0970737699486726E-6</v>
      </c>
      <c r="F79" s="3">
        <v>0</v>
      </c>
      <c r="G79" s="3">
        <v>156000</v>
      </c>
      <c r="H79" s="4">
        <f t="shared" si="8"/>
        <v>3.1831162291629843E-3</v>
      </c>
      <c r="I79" s="3">
        <f t="shared" si="11"/>
        <v>156000</v>
      </c>
      <c r="J79" s="4">
        <f t="shared" si="10"/>
        <v>3.0448586731774592E-3</v>
      </c>
    </row>
    <row r="80" spans="1:10" x14ac:dyDescent="0.25">
      <c r="A80" s="11">
        <f>MAX($A$10:A79)+1</f>
        <v>61</v>
      </c>
      <c r="B80" s="2" t="s">
        <v>34</v>
      </c>
      <c r="D80" s="3">
        <f t="shared" ref="D80:J80" si="12">SUM(D53:D79)</f>
        <v>196191</v>
      </c>
      <c r="E80" s="5">
        <f t="shared" si="12"/>
        <v>0.99999999999999989</v>
      </c>
      <c r="F80" s="3">
        <f t="shared" si="12"/>
        <v>5381536.0895314207</v>
      </c>
      <c r="G80" s="3">
        <f t="shared" si="12"/>
        <v>49008578</v>
      </c>
      <c r="H80" s="5">
        <f t="shared" si="12"/>
        <v>1.0000000000000002</v>
      </c>
      <c r="I80" s="3">
        <f t="shared" si="12"/>
        <v>51233905</v>
      </c>
      <c r="J80" s="5">
        <f t="shared" si="12"/>
        <v>1</v>
      </c>
    </row>
    <row r="131" spans="6:6" x14ac:dyDescent="0.25">
      <c r="F131" s="48"/>
    </row>
    <row r="210" spans="6:6" x14ac:dyDescent="0.25">
      <c r="F210" s="48"/>
    </row>
    <row r="289" spans="6:6" x14ac:dyDescent="0.25">
      <c r="F289" s="48"/>
    </row>
    <row r="368" spans="6:6" x14ac:dyDescent="0.25">
      <c r="F368" s="48"/>
    </row>
    <row r="447" spans="6:6" x14ac:dyDescent="0.25">
      <c r="F447" s="48"/>
    </row>
  </sheetData>
  <mergeCells count="9">
    <mergeCell ref="D51:E51"/>
    <mergeCell ref="G51:H51"/>
    <mergeCell ref="I51:J51"/>
    <mergeCell ref="C1:J1"/>
    <mergeCell ref="E39:F39"/>
    <mergeCell ref="H39:I39"/>
    <mergeCell ref="D7:E7"/>
    <mergeCell ref="F7:G7"/>
    <mergeCell ref="H7:I7"/>
  </mergeCells>
  <printOptions horizontalCentered="1"/>
  <pageMargins left="0.39370078740157483" right="0.39370078740157483" top="0.98425196850393704" bottom="0.59055118110236227" header="0.31496062992125984" footer="0.31496062992125984"/>
  <pageSetup scale="89" firstPageNumber="14" fitToHeight="2" orientation="portrait" useFirstPageNumber="1" r:id="rId1"/>
  <headerFooter scaleWithDoc="0" alignWithMargins="0">
    <oddHeader>&amp;R&amp;"Arial,Gras italique"&amp;10Société en commandite Gaz Métro
Demande portant sur l'allocation des coûts et la structure tarifaire de Gaz Métro,
R-3867-2013</oddHeader>
    <oddFooter>&amp;L&amp;"Arial,Gras italique"&amp;10Original : 2016.10.21
&amp;R&amp;"Arial,Gras italique"&amp;10Gaz Métro - 2, Document 18
Annexe 2 - Page &amp;P de 15</oddFooter>
  </headerFooter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18 - Annexe 2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2023-04-17T18:04:55+00:00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Métro-2, document 18, Annexe 2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2023-04-17T18:04:55+00:00</Hidden_ApprovedAt>
    <Cote_x0020_de_x0020_piéce xmlns="a091097b-8ae3-4832-a2b2-51f9a78aeacd">B-0151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W2HFWTQUJJY6-787750937-1587</_dlc_DocId>
    <_dlc_DocIdUrl xmlns="a84ed267-86d5-4fa1-a3cb-2fed497fe84f">
      <Url>http://s10mtlweb:8081/997/_layouts/15/DocIdRedir.aspx?ID=W2HFWTQUJJY6-787750937-1587</Url>
      <Description>W2HFWTQUJJY6-787750937-1587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34652-10CE-436E-A441-910168E962F3}"/>
</file>

<file path=customXml/itemProps2.xml><?xml version="1.0" encoding="utf-8"?>
<ds:datastoreItem xmlns:ds="http://schemas.openxmlformats.org/officeDocument/2006/customXml" ds:itemID="{8CC07A22-3B26-4CDD-ABA3-5178F2B9111B}"/>
</file>

<file path=customXml/itemProps3.xml><?xml version="1.0" encoding="utf-8"?>
<ds:datastoreItem xmlns:ds="http://schemas.openxmlformats.org/officeDocument/2006/customXml" ds:itemID="{00291647-AD9C-424F-B316-5A9A34B01F51}"/>
</file>

<file path=customXml/itemProps4.xml><?xml version="1.0" encoding="utf-8"?>
<ds:datastoreItem xmlns:ds="http://schemas.openxmlformats.org/officeDocument/2006/customXml" ds:itemID="{927D24FE-8329-4064-8302-C52B7B69A9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Méthode Retenue - Régions</vt:lpstr>
      <vt:lpstr>Méthode Retenue -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18 - Annexe 2</dc:subject>
  <dc:creator>Sylvain Tremblay</dc:creator>
  <cp:lastModifiedBy>Mireille Bérubé</cp:lastModifiedBy>
  <cp:lastPrinted>2016-10-14T12:27:14Z</cp:lastPrinted>
  <dcterms:created xsi:type="dcterms:W3CDTF">2016-10-04T18:47:47Z</dcterms:created>
  <dcterms:modified xsi:type="dcterms:W3CDTF">2016-10-17T18:27:07Z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2356400</vt:r8>
  </property>
  <property fmtid="{D5CDD505-2E9C-101B-9397-08002B2CF9AE}" pid="5" name="_dlc_DocIdItemGuid">
    <vt:lpwstr>1a9d7d50-7c22-4895-94ac-083cba7332cc</vt:lpwstr>
  </property>
</Properties>
</file>