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3040" windowHeight="8680" activeTab="0"/>
  </bookViews>
  <sheets>
    <sheet name="Sommaire" sheetId="1" r:id="rId1"/>
    <sheet name="Identification" sheetId="2" r:id="rId2"/>
    <sheet name="Répartition" sheetId="3" r:id="rId3"/>
    <sheet name="Justification" sheetId="4" r:id="rId4"/>
    <sheet name="Feuil1" sheetId="5" r:id="rId5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<sst xmlns="http://schemas.openxmlformats.org/spreadsheetml/2006/main" count="111" uniqueCount="84">
  <si>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</si>
  <si>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</si>
  <si>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</si>
  <si>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</si>
  <si>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</si>
  <si>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</si>
  <si>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</si>
  <si>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</si>
  <si>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</si>
  <si>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</si>
  <si>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</si>
  <si>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</si>
  <si>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</si>
  <si>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</si>
  <si>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</si>
  <si>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</si>
  <si>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</si>
  <si>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</si>
  <si>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</si>
  <si>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</si>
  <si>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</si>
  <si>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</si>
  <si>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</si>
  <si>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</si>
  <si>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</si>
  <si>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</si>
  <si>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</si>
  <si>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</si>
  <si>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</si>
  <si>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</si>
  <si>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</si>
  <si>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</si>
  <si>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</si>
  <si>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</si>
  <si>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</si>
  <si>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</si>
  <si>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</si>
  <si>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</si>
  <si>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</si>
  <si>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</si>
  <si>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</si>
  <si>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</si>
  <si>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</si>
  <si>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</si>
  <si>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</si>
  <si>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</si>
  <si>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</si>
  <si>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</si>
  <si>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</si>
  <si>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</si>
  <si>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</si>
  <si>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</si>
  <si>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</si>
  <si>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</si>
  <si>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</si>
  <si>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</si>
  <si>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</si>
  <si>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</si>
  <si>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</si>
  <si>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</si>
  <si>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</si>
  <si>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</si>
  <si>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</si>
  <si>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</si>
  <si>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</si>
  <si>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</si>
  <si>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</si>
  <si>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</si>
  <si>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</si>
  <si>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</si>
  <si>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Paule Hamelin</t>
  </si>
  <si>
    <t>Plus de 15 ans</t>
  </si>
  <si>
    <t>Externe</t>
  </si>
  <si>
    <t>3700-1, Place Ville Marie, Montréal, Québec, H3B 3P4, Canada</t>
  </si>
  <si>
    <t>Nazim Sebaa</t>
  </si>
  <si>
    <t xml:space="preserve">11 à 15 ans  </t>
  </si>
  <si>
    <t xml:space="preserve">Externe </t>
  </si>
  <si>
    <t>3278, rue fendall, Montréal, Québec, H3T 1N4</t>
  </si>
  <si>
    <t xml:space="preserve">Anthony Vachon </t>
  </si>
  <si>
    <t xml:space="preserve">0 à 5 ans </t>
  </si>
  <si>
    <t xml:space="preserve">146, rue Jean-Baptiste, Saint-Jean-sur-Richelieu, Québec, J2W 2S4
</t>
  </si>
  <si>
    <t>R-3867-2013 phase 2B Volet 2</t>
  </si>
  <si>
    <t xml:space="preserve">Association des consommateurs industriels de gaz (ACIG) </t>
  </si>
  <si>
    <t>Non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</si>
</sst>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5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9" xfId="0" applyNumberFormat="1" applyFont="1" applyFill="1" applyBorder="1" applyAlignment="1" applyProtection="1">
      <alignment vertical="center" wrapText="1"/>
      <protection/>
    </xf>
    <xf numFmtId="164" fontId="70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9" fontId="70" fillId="0" borderId="50" xfId="50" applyFont="1" applyBorder="1" applyAlignment="1" applyProtection="1">
      <alignment horizontal="left" vertical="center" indent="1"/>
      <protection locked="0"/>
    </xf>
    <xf numFmtId="0" fontId="24" fillId="0" borderId="51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4" fontId="75" fillId="0" borderId="54" xfId="0" applyNumberFormat="1" applyFont="1" applyFill="1" applyBorder="1" applyAlignment="1" applyProtection="1">
      <alignment horizontal="left" vertical="center" indent="1"/>
      <protection/>
    </xf>
    <xf numFmtId="164" fontId="75" fillId="0" borderId="59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9" fontId="4" fillId="37" borderId="60" xfId="46" applyNumberFormat="1" applyFont="1" applyFill="1" applyBorder="1" applyAlignment="1" applyProtection="1">
      <alignment vertical="center" wrapText="1"/>
      <protection/>
    </xf>
    <xf numFmtId="169" fontId="4" fillId="37" borderId="61" xfId="46" applyNumberFormat="1" applyFont="1" applyFill="1" applyBorder="1" applyAlignment="1" applyProtection="1">
      <alignment vertical="center" wrapTex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0" fontId="0" fillId="0" borderId="63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3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3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69" xfId="0" applyNumberFormat="1" applyFont="1" applyFill="1" applyBorder="1" applyAlignment="1" applyProtection="1">
      <alignment vertical="center" wrapText="1"/>
      <protection/>
    </xf>
    <xf numFmtId="0" fontId="19" fillId="38" borderId="70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1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7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3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7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1" xfId="0" applyFont="1" applyFill="1" applyBorder="1" applyAlignment="1" applyProtection="1">
      <alignment vertical="center" wrapText="1"/>
      <protection/>
    </xf>
    <xf numFmtId="0" fontId="19" fillId="0" borderId="72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51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2581275</xdr:colOff>
      <xdr:row>18</xdr:row>
      <xdr:rowOff>47625</xdr:rowOff>
    </xdr:from>
    <xdr:ext cx="2286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81275" y="4524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571500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76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2000250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C30" sqref="C30"/>
    </sheetView>
  </sheetViews>
  <sheetFormatPr defaultColWidth="0.13671875" defaultRowHeight="12.75" customHeight="1" zeroHeight="1"/>
  <cols>
    <col min="1" max="1" width="47.140625" style="102" customWidth="1"/>
    <col min="2" max="3" width="23.421875" style="102" customWidth="1"/>
    <col min="4" max="4" width="0.425781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6"/>
      <c r="B3" s="147"/>
      <c r="C3" s="147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8" t="str">
        <f>Identification!B4</f>
        <v>R-3867-2013 phase 2B Volet 2</v>
      </c>
      <c r="C4" s="159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48" t="str">
        <f>Identification!B5</f>
        <v>Association des consommateurs industriels de gaz (ACIG) </v>
      </c>
      <c r="C5" s="149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0" t="s">
        <v>2</v>
      </c>
      <c r="B6" s="151"/>
      <c r="C6" s="152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2" t="s">
        <v>3</v>
      </c>
      <c r="B7" s="160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3"/>
      <c r="B8" s="161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76</v>
      </c>
      <c r="C9" s="139">
        <f>Répartition!B30+Répartition!C30+Répartition!D30</f>
        <v>22800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143</v>
      </c>
      <c r="C11" s="139">
        <f>Répartition!E30+Répartition!F30+Répartition!G30+Répartition!H30</f>
        <v>24525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0</v>
      </c>
      <c r="C13" s="139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8">
        <f>Répartition!K25+Répartition!L25</f>
        <v>0</v>
      </c>
      <c r="C15" s="139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219</v>
      </c>
      <c r="C17" s="36">
        <f>C9+C11+C13+C15</f>
        <v>47325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3" t="s">
        <v>12</v>
      </c>
      <c r="B19" s="154"/>
      <c r="C19" s="155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6" t="s">
        <v>13</v>
      </c>
      <c r="B20" s="157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6" t="s">
        <v>15</v>
      </c>
      <c r="B21" s="167"/>
      <c r="C21" s="27">
        <f>ROUND(0.03*C17,2)</f>
        <v>1419.75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6" t="s">
        <v>16</v>
      </c>
      <c r="B23" s="168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69" t="s">
        <v>56</v>
      </c>
      <c r="B25" s="170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1" t="s">
        <v>17</v>
      </c>
      <c r="B27" s="172"/>
      <c r="C27" s="19">
        <f>C21+C23+C25</f>
        <v>1419.75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3" t="s">
        <v>18</v>
      </c>
      <c r="B29" s="174"/>
      <c r="C29" s="143">
        <v>1600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4" t="s">
        <v>48</v>
      </c>
      <c r="B31" s="165"/>
      <c r="C31" s="83">
        <f>C17+C27+C29</f>
        <v>50344.75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1"/>
      <c r="B99" s="141"/>
      <c r="C99" s="141"/>
    </row>
    <row r="100" spans="1:3" ht="12.75" customHeight="1">
      <c r="A100" s="142" t="s">
        <v>32</v>
      </c>
      <c r="C100" s="142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D7" sqref="D7"/>
    </sheetView>
  </sheetViews>
  <sheetFormatPr defaultColWidth="11.421875" defaultRowHeight="12.75"/>
  <cols>
    <col min="1" max="1" width="29.42187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82" t="s">
        <v>55</v>
      </c>
      <c r="B3" s="183"/>
      <c r="C3" s="183"/>
      <c r="D3" s="183"/>
      <c r="E3" s="183"/>
      <c r="F3" s="90"/>
    </row>
    <row r="4" spans="1:6" ht="24" customHeight="1">
      <c r="A4" s="5" t="s">
        <v>0</v>
      </c>
      <c r="B4" s="184" t="s">
        <v>81</v>
      </c>
      <c r="C4" s="185"/>
      <c r="D4" s="185"/>
      <c r="E4" s="186"/>
      <c r="F4" s="90"/>
    </row>
    <row r="5" spans="1:6" ht="19.5" customHeight="1">
      <c r="A5" s="6" t="s">
        <v>1</v>
      </c>
      <c r="B5" s="187" t="s">
        <v>82</v>
      </c>
      <c r="C5" s="188"/>
      <c r="D5" s="188"/>
      <c r="E5" s="189"/>
      <c r="F5" s="90"/>
    </row>
    <row r="6" spans="1:6" ht="15">
      <c r="A6" s="190" t="s">
        <v>20</v>
      </c>
      <c r="B6" s="191"/>
      <c r="C6" s="192"/>
      <c r="D6" s="84" t="s">
        <v>83</v>
      </c>
      <c r="E6" s="85"/>
      <c r="F6" s="90"/>
    </row>
    <row r="7" spans="1:6" ht="19.5" customHeight="1">
      <c r="A7" s="190" t="s">
        <v>34</v>
      </c>
      <c r="B7" s="193"/>
      <c r="C7" s="194"/>
      <c r="D7" s="86">
        <v>1</v>
      </c>
      <c r="E7" s="87"/>
      <c r="F7" s="90"/>
    </row>
    <row r="8" spans="1:6" ht="21.75" customHeight="1">
      <c r="A8" s="195" t="s">
        <v>35</v>
      </c>
      <c r="B8" s="196"/>
      <c r="C8" s="197"/>
      <c r="D8" s="198"/>
      <c r="E8" s="199"/>
      <c r="F8" s="90"/>
    </row>
    <row r="9" spans="1:6" ht="22.5" customHeight="1">
      <c r="A9" s="177" t="s">
        <v>45</v>
      </c>
      <c r="B9" s="178"/>
      <c r="C9" s="178"/>
      <c r="D9" s="178"/>
      <c r="E9" s="179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45" t="s">
        <v>70</v>
      </c>
      <c r="B11" s="68" t="s">
        <v>71</v>
      </c>
      <c r="C11" s="68" t="s">
        <v>72</v>
      </c>
      <c r="D11" s="93">
        <v>300</v>
      </c>
      <c r="E11" s="72" t="s">
        <v>73</v>
      </c>
      <c r="F11" s="90"/>
    </row>
    <row r="12" spans="1:6" ht="30" customHeight="1">
      <c r="A12" s="45"/>
      <c r="B12" s="68"/>
      <c r="C12" s="68"/>
      <c r="D12" s="93"/>
      <c r="E12" s="73"/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4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4" t="s">
        <v>74</v>
      </c>
      <c r="B15" s="67" t="s">
        <v>75</v>
      </c>
      <c r="C15" s="67" t="s">
        <v>76</v>
      </c>
      <c r="D15" s="95">
        <v>195</v>
      </c>
      <c r="E15" s="72" t="s">
        <v>77</v>
      </c>
      <c r="F15" s="90"/>
    </row>
    <row r="16" spans="1:6" ht="30" customHeight="1">
      <c r="A16" s="45" t="s">
        <v>78</v>
      </c>
      <c r="B16" s="68" t="s">
        <v>79</v>
      </c>
      <c r="C16" s="68" t="s">
        <v>76</v>
      </c>
      <c r="D16" s="93">
        <v>135</v>
      </c>
      <c r="E16" s="73" t="s">
        <v>80</v>
      </c>
      <c r="F16" s="90"/>
    </row>
    <row r="17" spans="1:6" ht="30" customHeight="1">
      <c r="A17" s="45"/>
      <c r="B17" s="68"/>
      <c r="C17" s="68"/>
      <c r="D17" s="93"/>
      <c r="E17" s="73"/>
      <c r="F17" s="90"/>
    </row>
    <row r="18" spans="1:6" ht="30" customHeight="1">
      <c r="A18" s="46"/>
      <c r="B18" s="69"/>
      <c r="C18" s="69"/>
      <c r="D18" s="94"/>
      <c r="E18" s="76"/>
      <c r="F18" s="90"/>
    </row>
    <row r="19" spans="1:6" ht="30" customHeight="1">
      <c r="A19" s="145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/>
      <c r="B20" s="180" t="s">
        <v>9</v>
      </c>
      <c r="C20" s="180" t="s">
        <v>9</v>
      </c>
      <c r="D20" s="95"/>
      <c r="E20" s="72"/>
      <c r="F20" s="90"/>
    </row>
    <row r="21" spans="1:6" ht="30" customHeight="1">
      <c r="A21" s="53"/>
      <c r="B21" s="181"/>
      <c r="C21" s="181"/>
      <c r="D21" s="94"/>
      <c r="E21" s="75"/>
      <c r="F21" s="90"/>
    </row>
    <row r="22" spans="1:6" ht="30" customHeight="1">
      <c r="A22" s="145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/>
      <c r="B23" s="180" t="s">
        <v>9</v>
      </c>
      <c r="C23" s="70"/>
      <c r="D23" s="95"/>
      <c r="E23" s="72"/>
      <c r="F23" s="90"/>
    </row>
    <row r="24" spans="1:6" ht="30" customHeight="1">
      <c r="A24" s="49"/>
      <c r="B24" s="181"/>
      <c r="C24" s="71"/>
      <c r="D24" s="94"/>
      <c r="E24" s="75"/>
      <c r="F24" s="90"/>
    </row>
    <row r="25" spans="1:7" ht="13.5">
      <c r="A25" s="54"/>
      <c r="B25" s="32"/>
      <c r="C25" s="32"/>
      <c r="D25" s="32"/>
      <c r="E25" s="89"/>
      <c r="F25" s="90"/>
      <c r="G25" s="90"/>
    </row>
    <row r="26" spans="1:7" ht="12">
      <c r="A26" s="175" t="s">
        <v>28</v>
      </c>
      <c r="B26" s="176"/>
      <c r="C26" s="176"/>
      <c r="D26" s="176"/>
      <c r="E26" s="176"/>
      <c r="F26" s="90"/>
      <c r="G26" s="90"/>
    </row>
    <row r="27" spans="1:7" ht="12">
      <c r="A27" s="175" t="s">
        <v>29</v>
      </c>
      <c r="B27" s="176"/>
      <c r="C27" s="176"/>
      <c r="D27" s="176"/>
      <c r="E27" s="176"/>
      <c r="F27" s="90"/>
      <c r="G27" s="90"/>
    </row>
    <row r="28" ht="12">
      <c r="F28" s="90"/>
    </row>
    <row r="29" ht="12">
      <c r="F29" s="90"/>
    </row>
    <row r="30" ht="12">
      <c r="F30" s="90"/>
    </row>
    <row r="31" ht="12">
      <c r="F31" s="90"/>
    </row>
    <row r="32" ht="12">
      <c r="F32" s="90"/>
    </row>
    <row r="33" ht="12">
      <c r="F33" s="90"/>
    </row>
    <row r="34" ht="12">
      <c r="F34" s="9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9">
      <selection activeCell="F21" sqref="F21"/>
    </sheetView>
  </sheetViews>
  <sheetFormatPr defaultColWidth="11.421875" defaultRowHeight="12.75" customHeight="1"/>
  <cols>
    <col min="1" max="1" width="47.57421875" style="37" customWidth="1"/>
    <col min="2" max="12" width="12.851562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R-3867-2013 phase 2B Volet 2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Association des consommateurs industriels de gaz (ACIG) 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2" t="s">
        <v>40</v>
      </c>
      <c r="C7" s="204"/>
      <c r="D7" s="203"/>
      <c r="E7" s="202" t="s">
        <v>41</v>
      </c>
      <c r="F7" s="204"/>
      <c r="G7" s="204"/>
      <c r="H7" s="203"/>
      <c r="I7" s="202" t="s">
        <v>42</v>
      </c>
      <c r="J7" s="203"/>
      <c r="K7" s="202" t="s">
        <v>43</v>
      </c>
      <c r="L7" s="203"/>
    </row>
    <row r="8" spans="1:12" ht="42" customHeight="1" thickBot="1">
      <c r="A8" s="62" t="s">
        <v>44</v>
      </c>
      <c r="B8" s="50" t="str">
        <f>Identification!A11</f>
        <v>Paule Hamelin</v>
      </c>
      <c r="C8" s="50">
        <f>Identification!A12</f>
        <v>0</v>
      </c>
      <c r="D8" s="50">
        <f>Identification!A13</f>
        <v>0</v>
      </c>
      <c r="E8" s="50" t="str">
        <f>Identification!A15</f>
        <v>Nazim Sebaa</v>
      </c>
      <c r="F8" s="38" t="str">
        <f>Identification!A16</f>
        <v>Anthony Vachon 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300</v>
      </c>
      <c r="C9" s="115">
        <f>Identification!D12</f>
        <v>0</v>
      </c>
      <c r="D9" s="116">
        <f>Identification!D13</f>
        <v>0</v>
      </c>
      <c r="E9" s="114">
        <f>Identification!D15</f>
        <v>195</v>
      </c>
      <c r="F9" s="115">
        <f>Identification!D16</f>
        <v>135</v>
      </c>
      <c r="G9" s="115">
        <f>Identification!D17</f>
        <v>0</v>
      </c>
      <c r="H9" s="116">
        <f>Identification!D18</f>
        <v>0</v>
      </c>
      <c r="I9" s="114">
        <f>Identification!D20</f>
        <v>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</row>
    <row r="10" spans="1:12" ht="24" customHeight="1">
      <c r="A10" s="66"/>
      <c r="B10" s="205" t="s">
        <v>46</v>
      </c>
      <c r="C10" s="206"/>
      <c r="D10" s="207"/>
      <c r="E10" s="205" t="s">
        <v>46</v>
      </c>
      <c r="F10" s="206"/>
      <c r="G10" s="206"/>
      <c r="H10" s="207"/>
      <c r="I10" s="205" t="s">
        <v>46</v>
      </c>
      <c r="J10" s="206"/>
      <c r="K10" s="200" t="s">
        <v>46</v>
      </c>
      <c r="L10" s="201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23">
        <v>7</v>
      </c>
      <c r="C12" s="124"/>
      <c r="D12" s="125"/>
      <c r="E12" s="126">
        <v>15</v>
      </c>
      <c r="F12" s="127">
        <v>10</v>
      </c>
      <c r="G12" s="127"/>
      <c r="H12" s="125"/>
      <c r="I12" s="126"/>
      <c r="J12" s="125"/>
      <c r="K12" s="126"/>
      <c r="L12" s="125"/>
    </row>
    <row r="13" spans="1:12" ht="30.75" customHeight="1">
      <c r="A13" s="64" t="s">
        <v>36</v>
      </c>
      <c r="B13" s="128">
        <v>2</v>
      </c>
      <c r="C13" s="129"/>
      <c r="D13" s="130"/>
      <c r="E13" s="128">
        <v>2</v>
      </c>
      <c r="F13" s="129">
        <v>1</v>
      </c>
      <c r="G13" s="129"/>
      <c r="H13" s="130"/>
      <c r="I13" s="128"/>
      <c r="J13" s="130"/>
      <c r="K13" s="128"/>
      <c r="L13" s="130"/>
    </row>
    <row r="14" spans="1:12" ht="30.75" customHeight="1">
      <c r="A14" s="64" t="s">
        <v>37</v>
      </c>
      <c r="B14" s="128">
        <v>5</v>
      </c>
      <c r="C14" s="129"/>
      <c r="D14" s="130"/>
      <c r="E14" s="128">
        <v>5</v>
      </c>
      <c r="F14" s="129">
        <v>3</v>
      </c>
      <c r="G14" s="129"/>
      <c r="H14" s="130"/>
      <c r="I14" s="128"/>
      <c r="J14" s="130"/>
      <c r="K14" s="128"/>
      <c r="L14" s="130"/>
    </row>
    <row r="15" spans="1:12" ht="30.75" customHeight="1">
      <c r="A15" s="64" t="s">
        <v>38</v>
      </c>
      <c r="B15" s="128">
        <v>1</v>
      </c>
      <c r="C15" s="129"/>
      <c r="D15" s="130"/>
      <c r="E15" s="128">
        <v>2</v>
      </c>
      <c r="F15" s="129">
        <v>5</v>
      </c>
      <c r="G15" s="129"/>
      <c r="H15" s="130"/>
      <c r="I15" s="128"/>
      <c r="J15" s="130"/>
      <c r="K15" s="128"/>
      <c r="L15" s="130"/>
    </row>
    <row r="16" spans="1:12" ht="30.75" customHeight="1">
      <c r="A16" s="64" t="s">
        <v>65</v>
      </c>
      <c r="B16" s="128">
        <v>5</v>
      </c>
      <c r="C16" s="129"/>
      <c r="D16" s="130"/>
      <c r="E16" s="128">
        <v>20</v>
      </c>
      <c r="F16" s="129">
        <v>15</v>
      </c>
      <c r="G16" s="129"/>
      <c r="H16" s="130"/>
      <c r="I16" s="128"/>
      <c r="J16" s="130"/>
      <c r="K16" s="128"/>
      <c r="L16" s="130"/>
    </row>
    <row r="17" spans="1:12" ht="30.75" customHeight="1">
      <c r="A17" s="64" t="s">
        <v>66</v>
      </c>
      <c r="B17" s="128">
        <v>1</v>
      </c>
      <c r="C17" s="129"/>
      <c r="D17" s="130"/>
      <c r="E17" s="128">
        <v>2</v>
      </c>
      <c r="F17" s="129">
        <v>1</v>
      </c>
      <c r="G17" s="129"/>
      <c r="H17" s="130"/>
      <c r="I17" s="128"/>
      <c r="J17" s="130"/>
      <c r="K17" s="128"/>
      <c r="L17" s="130"/>
    </row>
    <row r="18" spans="1:12" ht="30.75" customHeight="1">
      <c r="A18" s="64" t="s">
        <v>68</v>
      </c>
      <c r="B18" s="128">
        <v>5</v>
      </c>
      <c r="C18" s="129"/>
      <c r="D18" s="130"/>
      <c r="E18" s="128">
        <v>5</v>
      </c>
      <c r="F18" s="129">
        <v>3</v>
      </c>
      <c r="G18" s="129"/>
      <c r="H18" s="130"/>
      <c r="I18" s="128"/>
      <c r="J18" s="130"/>
      <c r="K18" s="128"/>
      <c r="L18" s="130"/>
    </row>
    <row r="19" spans="1:12" ht="30.75" customHeight="1">
      <c r="A19" s="64" t="s">
        <v>67</v>
      </c>
      <c r="B19" s="128">
        <v>10</v>
      </c>
      <c r="C19" s="129"/>
      <c r="D19" s="130"/>
      <c r="E19" s="128">
        <v>5</v>
      </c>
      <c r="F19" s="129">
        <v>3</v>
      </c>
      <c r="G19" s="129"/>
      <c r="H19" s="130"/>
      <c r="I19" s="128"/>
      <c r="J19" s="130"/>
      <c r="K19" s="128"/>
      <c r="L19" s="130"/>
    </row>
    <row r="20" spans="1:12" ht="30.75" customHeight="1">
      <c r="A20" s="64" t="s">
        <v>61</v>
      </c>
      <c r="B20" s="128">
        <v>10</v>
      </c>
      <c r="C20" s="129"/>
      <c r="D20" s="130"/>
      <c r="E20" s="128">
        <v>3</v>
      </c>
      <c r="F20" s="129">
        <v>3</v>
      </c>
      <c r="G20" s="129"/>
      <c r="H20" s="130"/>
      <c r="I20" s="128"/>
      <c r="J20" s="130"/>
      <c r="K20" s="128"/>
      <c r="L20" s="130"/>
    </row>
    <row r="21" spans="1:12" ht="30.75" customHeight="1">
      <c r="A21" s="64" t="s">
        <v>39</v>
      </c>
      <c r="B21" s="128">
        <v>25</v>
      </c>
      <c r="C21" s="129"/>
      <c r="D21" s="130"/>
      <c r="E21" s="129">
        <v>25</v>
      </c>
      <c r="F21" s="129">
        <v>10</v>
      </c>
      <c r="G21" s="129"/>
      <c r="H21" s="130"/>
      <c r="I21" s="131"/>
      <c r="J21" s="130"/>
      <c r="K21" s="131"/>
      <c r="L21" s="130"/>
    </row>
    <row r="22" spans="1:12" ht="30.75" customHeight="1">
      <c r="A22" s="64" t="s">
        <v>63</v>
      </c>
      <c r="B22" s="128">
        <v>5</v>
      </c>
      <c r="C22" s="129"/>
      <c r="D22" s="130"/>
      <c r="E22" s="128">
        <v>3</v>
      </c>
      <c r="F22" s="129">
        <v>2</v>
      </c>
      <c r="G22" s="129"/>
      <c r="H22" s="130"/>
      <c r="I22" s="128"/>
      <c r="J22" s="130"/>
      <c r="K22" s="128"/>
      <c r="L22" s="130"/>
    </row>
    <row r="23" spans="1:12" ht="30.75" customHeight="1">
      <c r="A23" s="64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</row>
    <row r="24" spans="1:12" ht="30.75" customHeight="1">
      <c r="A24" s="65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</row>
    <row r="25" spans="1:12" ht="30.75" customHeight="1">
      <c r="A25" s="57" t="s">
        <v>54</v>
      </c>
      <c r="B25" s="120">
        <f aca="true" t="shared" si="0" ref="B25:L25">SUM(B12:B24)</f>
        <v>76</v>
      </c>
      <c r="C25" s="120">
        <f t="shared" si="0"/>
        <v>0</v>
      </c>
      <c r="D25" s="120">
        <f>SUM(D12:D24)</f>
        <v>0</v>
      </c>
      <c r="E25" s="120">
        <f t="shared" si="0"/>
        <v>87</v>
      </c>
      <c r="F25" s="120">
        <f t="shared" si="0"/>
        <v>56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>SUM(K12:K24)</f>
        <v>0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22800</v>
      </c>
      <c r="C26" s="121">
        <f t="shared" si="1"/>
        <v>0</v>
      </c>
      <c r="D26" s="121">
        <f t="shared" si="1"/>
        <v>0</v>
      </c>
      <c r="E26" s="121">
        <f t="shared" si="1"/>
        <v>16965</v>
      </c>
      <c r="F26" s="121">
        <f t="shared" si="1"/>
        <v>7560</v>
      </c>
      <c r="G26" s="121">
        <f t="shared" si="1"/>
        <v>0</v>
      </c>
      <c r="H26" s="121">
        <f t="shared" si="1"/>
        <v>0</v>
      </c>
      <c r="I26" s="121">
        <f t="shared" si="1"/>
        <v>0</v>
      </c>
      <c r="J26" s="121">
        <f t="shared" si="1"/>
        <v>0</v>
      </c>
      <c r="K26" s="121">
        <f t="shared" si="1"/>
        <v>0</v>
      </c>
      <c r="L26" s="121">
        <f t="shared" si="1"/>
        <v>0</v>
      </c>
    </row>
    <row r="27" spans="1:12" s="41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30.75" customHeight="1">
      <c r="A28" s="60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40" customFormat="1" ht="30.75" customHeight="1">
      <c r="A30" s="59" t="s">
        <v>59</v>
      </c>
      <c r="B30" s="122">
        <f>B26+B28</f>
        <v>22800</v>
      </c>
      <c r="C30" s="122">
        <f aca="true" t="shared" si="2" ref="C30:L30">C26+C28</f>
        <v>0</v>
      </c>
      <c r="D30" s="122">
        <f t="shared" si="2"/>
        <v>0</v>
      </c>
      <c r="E30" s="122">
        <f t="shared" si="2"/>
        <v>16965</v>
      </c>
      <c r="F30" s="122">
        <f t="shared" si="2"/>
        <v>7560</v>
      </c>
      <c r="G30" s="122">
        <f>G26+G28</f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4">
      <selection activeCell="A7" sqref="A7:E7"/>
    </sheetView>
  </sheetViews>
  <sheetFormatPr defaultColWidth="11.421875" defaultRowHeight="12.75"/>
  <cols>
    <col min="1" max="1" width="25.8515625" style="77" customWidth="1"/>
    <col min="2" max="2" width="13.421875" style="77" customWidth="1"/>
    <col min="3" max="3" width="16.421875" style="77" customWidth="1"/>
    <col min="4" max="4" width="13.140625" style="77" customWidth="1"/>
    <col min="5" max="5" width="37.421875" style="78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82"/>
      <c r="B3" s="183"/>
      <c r="C3" s="183"/>
      <c r="D3" s="183"/>
      <c r="E3" s="183"/>
    </row>
    <row r="4" spans="1:5" ht="18" customHeight="1">
      <c r="A4" s="96" t="s">
        <v>0</v>
      </c>
      <c r="B4" s="214" t="str">
        <f>Identification!B4</f>
        <v>R-3867-2013 phase 2B Volet 2</v>
      </c>
      <c r="C4" s="215"/>
      <c r="D4" s="215"/>
      <c r="E4" s="216"/>
    </row>
    <row r="5" spans="1:5" ht="18" customHeight="1" thickBot="1">
      <c r="A5" s="97" t="s">
        <v>1</v>
      </c>
      <c r="B5" s="217" t="str">
        <f>Identification!B5</f>
        <v>Association des consommateurs industriels de gaz (ACIG) </v>
      </c>
      <c r="C5" s="217"/>
      <c r="D5" s="217"/>
      <c r="E5" s="218"/>
    </row>
    <row r="6" spans="1:5" ht="25.5" customHeight="1" thickBot="1">
      <c r="A6" s="219" t="s">
        <v>69</v>
      </c>
      <c r="B6" s="220"/>
      <c r="C6" s="220"/>
      <c r="D6" s="220"/>
      <c r="E6" s="221"/>
    </row>
    <row r="7" spans="1:5" ht="19.5" customHeight="1">
      <c r="A7" s="222"/>
      <c r="B7" s="223"/>
      <c r="C7" s="223"/>
      <c r="D7" s="223"/>
      <c r="E7" s="224"/>
    </row>
    <row r="8" spans="1:5" ht="19.5" customHeight="1">
      <c r="A8" s="208"/>
      <c r="B8" s="209"/>
      <c r="C8" s="209"/>
      <c r="D8" s="209"/>
      <c r="E8" s="210"/>
    </row>
    <row r="9" spans="1:5" ht="19.5" customHeight="1">
      <c r="A9" s="208"/>
      <c r="B9" s="209"/>
      <c r="C9" s="209"/>
      <c r="D9" s="209"/>
      <c r="E9" s="210"/>
    </row>
    <row r="10" spans="1:5" ht="19.5" customHeight="1">
      <c r="A10" s="208"/>
      <c r="B10" s="209"/>
      <c r="C10" s="209"/>
      <c r="D10" s="209"/>
      <c r="E10" s="210"/>
    </row>
    <row r="11" spans="1:5" ht="19.5" customHeight="1">
      <c r="A11" s="208"/>
      <c r="B11" s="209"/>
      <c r="C11" s="209"/>
      <c r="D11" s="209"/>
      <c r="E11" s="210"/>
    </row>
    <row r="12" spans="1:5" ht="19.5" customHeight="1">
      <c r="A12" s="208"/>
      <c r="B12" s="209"/>
      <c r="C12" s="209"/>
      <c r="D12" s="209"/>
      <c r="E12" s="210"/>
    </row>
    <row r="13" spans="1:5" ht="19.5" customHeight="1">
      <c r="A13" s="208"/>
      <c r="B13" s="209"/>
      <c r="C13" s="209"/>
      <c r="D13" s="209"/>
      <c r="E13" s="210"/>
    </row>
    <row r="14" spans="1:5" ht="19.5" customHeight="1">
      <c r="A14" s="208"/>
      <c r="B14" s="209"/>
      <c r="C14" s="209"/>
      <c r="D14" s="209"/>
      <c r="E14" s="210"/>
    </row>
    <row r="15" spans="1:5" ht="19.5" customHeight="1">
      <c r="A15" s="208"/>
      <c r="B15" s="209"/>
      <c r="C15" s="209"/>
      <c r="D15" s="209"/>
      <c r="E15" s="210"/>
    </row>
    <row r="16" spans="1:5" ht="19.5" customHeight="1">
      <c r="A16" s="208"/>
      <c r="B16" s="209"/>
      <c r="C16" s="209"/>
      <c r="D16" s="209"/>
      <c r="E16" s="210"/>
    </row>
    <row r="17" spans="1:5" ht="19.5" customHeight="1">
      <c r="A17" s="208"/>
      <c r="B17" s="209"/>
      <c r="C17" s="209"/>
      <c r="D17" s="209"/>
      <c r="E17" s="210"/>
    </row>
    <row r="18" spans="1:5" ht="19.5" customHeight="1">
      <c r="A18" s="208"/>
      <c r="B18" s="209"/>
      <c r="C18" s="209"/>
      <c r="D18" s="209"/>
      <c r="E18" s="210"/>
    </row>
    <row r="19" spans="1:5" ht="19.5" customHeight="1">
      <c r="A19" s="208"/>
      <c r="B19" s="209"/>
      <c r="C19" s="209"/>
      <c r="D19" s="209"/>
      <c r="E19" s="210"/>
    </row>
    <row r="20" spans="1:5" ht="19.5" customHeight="1">
      <c r="A20" s="208"/>
      <c r="B20" s="209"/>
      <c r="C20" s="209"/>
      <c r="D20" s="209"/>
      <c r="E20" s="210"/>
    </row>
    <row r="21" spans="1:5" ht="19.5" customHeight="1">
      <c r="A21" s="208"/>
      <c r="B21" s="209"/>
      <c r="C21" s="209"/>
      <c r="D21" s="209"/>
      <c r="E21" s="210"/>
    </row>
    <row r="22" spans="1:5" ht="19.5" customHeight="1">
      <c r="A22" s="208"/>
      <c r="B22" s="209"/>
      <c r="C22" s="209"/>
      <c r="D22" s="209"/>
      <c r="E22" s="210"/>
    </row>
    <row r="23" spans="1:5" ht="19.5" customHeight="1">
      <c r="A23" s="208"/>
      <c r="B23" s="209"/>
      <c r="C23" s="209"/>
      <c r="D23" s="209"/>
      <c r="E23" s="210"/>
    </row>
    <row r="24" spans="1:5" ht="19.5" customHeight="1">
      <c r="A24" s="208"/>
      <c r="B24" s="209"/>
      <c r="C24" s="209"/>
      <c r="D24" s="209"/>
      <c r="E24" s="210"/>
    </row>
    <row r="25" spans="1:5" ht="19.5" customHeight="1">
      <c r="A25" s="208"/>
      <c r="B25" s="209"/>
      <c r="C25" s="209"/>
      <c r="D25" s="209"/>
      <c r="E25" s="210"/>
    </row>
    <row r="26" spans="1:5" ht="19.5" customHeight="1">
      <c r="A26" s="208"/>
      <c r="B26" s="209"/>
      <c r="C26" s="209"/>
      <c r="D26" s="209"/>
      <c r="E26" s="210"/>
    </row>
    <row r="27" spans="1:5" ht="19.5" customHeight="1">
      <c r="A27" s="208"/>
      <c r="B27" s="209"/>
      <c r="C27" s="209"/>
      <c r="D27" s="209"/>
      <c r="E27" s="210"/>
    </row>
    <row r="28" spans="1:5" ht="19.5" customHeight="1">
      <c r="A28" s="208"/>
      <c r="B28" s="209"/>
      <c r="C28" s="209"/>
      <c r="D28" s="209"/>
      <c r="E28" s="210"/>
    </row>
    <row r="29" spans="1:5" ht="19.5" customHeight="1">
      <c r="A29" s="208"/>
      <c r="B29" s="209"/>
      <c r="C29" s="209"/>
      <c r="D29" s="209"/>
      <c r="E29" s="210"/>
    </row>
    <row r="30" spans="1:5" ht="19.5" customHeight="1">
      <c r="A30" s="208"/>
      <c r="B30" s="209"/>
      <c r="C30" s="209"/>
      <c r="D30" s="209"/>
      <c r="E30" s="210"/>
    </row>
    <row r="31" spans="1:5" ht="19.5" customHeight="1">
      <c r="A31" s="208"/>
      <c r="B31" s="209"/>
      <c r="C31" s="209"/>
      <c r="D31" s="209"/>
      <c r="E31" s="210"/>
    </row>
    <row r="32" spans="1:5" ht="19.5" customHeight="1">
      <c r="A32" s="208"/>
      <c r="B32" s="209"/>
      <c r="C32" s="209"/>
      <c r="D32" s="209"/>
      <c r="E32" s="210"/>
    </row>
    <row r="33" spans="1:5" ht="19.5" customHeight="1">
      <c r="A33" s="208"/>
      <c r="B33" s="209"/>
      <c r="C33" s="209"/>
      <c r="D33" s="209"/>
      <c r="E33" s="210"/>
    </row>
    <row r="34" spans="1:5" ht="19.5" customHeight="1">
      <c r="A34" s="208"/>
      <c r="B34" s="209"/>
      <c r="C34" s="209"/>
      <c r="D34" s="209"/>
      <c r="E34" s="210"/>
    </row>
    <row r="35" spans="1:5" ht="19.5" customHeight="1">
      <c r="A35" s="208"/>
      <c r="B35" s="209"/>
      <c r="C35" s="209"/>
      <c r="D35" s="209"/>
      <c r="E35" s="210"/>
    </row>
    <row r="36" spans="1:5" ht="19.5" customHeight="1">
      <c r="A36" s="208"/>
      <c r="B36" s="209"/>
      <c r="C36" s="209"/>
      <c r="D36" s="209"/>
      <c r="E36" s="210"/>
    </row>
    <row r="37" spans="1:5" ht="19.5" customHeight="1">
      <c r="A37" s="208"/>
      <c r="B37" s="209"/>
      <c r="C37" s="209"/>
      <c r="D37" s="209"/>
      <c r="E37" s="210"/>
    </row>
    <row r="38" spans="1:5" ht="19.5" customHeight="1">
      <c r="A38" s="208"/>
      <c r="B38" s="209"/>
      <c r="C38" s="209"/>
      <c r="D38" s="209"/>
      <c r="E38" s="210"/>
    </row>
    <row r="39" spans="1:5" ht="19.5" customHeight="1">
      <c r="A39" s="208"/>
      <c r="B39" s="209"/>
      <c r="C39" s="209"/>
      <c r="D39" s="209"/>
      <c r="E39" s="210"/>
    </row>
    <row r="40" spans="1:5" ht="19.5" customHeight="1">
      <c r="A40" s="211"/>
      <c r="B40" s="212"/>
      <c r="C40" s="212"/>
      <c r="D40" s="212"/>
      <c r="E40" s="213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- Volet 2 de la phase 2B</dc:subject>
  <dc:creator>Régie de l'énergie</dc:creator>
  <cp:keywords/>
  <dc:description/>
  <cp:lastModifiedBy>GWLG</cp:lastModifiedBy>
  <cp:lastPrinted>2010-02-25T20:19:41Z</cp:lastPrinted>
  <dcterms:created xsi:type="dcterms:W3CDTF">2009-06-30T18:48:08Z</dcterms:created>
  <dcterms:modified xsi:type="dcterms:W3CDTF">2021-12-13T14:44:40Z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2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130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6213300.00000000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</vt:lpwstr>
  </property>
  <property fmtid="{D5CDD505-2E9C-101B-9397-08002B2CF9AE}" pid="19" name="Suj">
    <vt:lpwstr>Budget de participation de l'ACIG - Volet 2 de la phase 2B</vt:lpwstr>
  </property>
  <property fmtid="{D5CDD505-2E9C-101B-9397-08002B2CF9AE}" pid="20" name="Numéroplumit">
    <vt:lpwstr>1892</vt:lpwstr>
  </property>
  <property fmtid="{D5CDD505-2E9C-101B-9397-08002B2CF9AE}" pid="21" name="Cotedepiè">
    <vt:lpwstr>C-ACIG-0160</vt:lpwstr>
  </property>
  <property fmtid="{D5CDD505-2E9C-101B-9397-08002B2CF9AE}" pid="22" name="Anciennomdudocume">
    <vt:lpwstr>R-3867-2013 phase 2B volet 2 budget participation ACIG.xls</vt:lpwstr>
  </property>
  <property fmtid="{D5CDD505-2E9C-101B-9397-08002B2CF9AE}" pid="23" name="_dlc_Doc">
    <vt:lpwstr>W2HFWTQUJJY6-787750937-523</vt:lpwstr>
  </property>
  <property fmtid="{D5CDD505-2E9C-101B-9397-08002B2CF9AE}" pid="24" name="_dlc_DocIdItemGu">
    <vt:lpwstr>00388d7b-465a-402f-8d43-53c84f5f9196</vt:lpwstr>
  </property>
  <property fmtid="{D5CDD505-2E9C-101B-9397-08002B2CF9AE}" pid="25" name="_dlc_DocIdU">
    <vt:lpwstr>http://s10mtlweb:8081/997/_layouts/15/DocIdRedir.aspx?ID=W2HFWTQUJJY6-787750937-523, W2HFWTQUJJY6-787750937-523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C-ACIG-0160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1892.00000000000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