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05" windowHeight="1600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<sst xmlns="http://schemas.openxmlformats.org/spreadsheetml/2006/main" count="254" uniqueCount="183">
  <si>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</si>
  <si>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</si>
  <si>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</si>
  <si>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</si>
  <si>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</si>
  <si>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</si>
  <si>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</si>
  <si>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</si>
  <si>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</si>
  <si>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</si>
  <si>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</si>
  <si>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</si>
  <si>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</si>
  <si>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</si>
  <si>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</si>
  <si>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</si>
  <si>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</si>
  <si>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</si>
  <si>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</si>
  <si>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</si>
  <si>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</si>
  <si>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</si>
  <si>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</si>
  <si>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</si>
  <si>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</si>
  <si>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</si>
  <si>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</si>
  <si>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</si>
  <si>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</si>
  <si>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</si>
  <si>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</si>
  <si>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</si>
  <si>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</si>
  <si>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</si>
  <si>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</si>
  <si>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</si>
  <si>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</si>
  <si>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</si>
  <si>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</si>
  <si>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</si>
  <si>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</si>
  <si>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</si>
  <si>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</si>
  <si>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</si>
  <si>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</si>
  <si>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</si>
  <si>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</si>
  <si>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</si>
  <si>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</si>
  <si>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</si>
  <si>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</si>
  <si>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</si>
  <si>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</si>
  <si>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</si>
  <si>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</si>
  <si>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</si>
  <si>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</si>
  <si>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</si>
  <si>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</si>
  <si>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</si>
  <si>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</si>
  <si>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</si>
  <si>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</si>
  <si>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</si>
  <si>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</si>
  <si>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</si>
  <si>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</si>
  <si>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</si>
  <si>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</si>
  <si>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</si>
  <si>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</si>
  <si>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</si>
  <si>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</si>
  <si>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</si>
  <si>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</si>
  <si>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</si>
  <si>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</si>
  <si>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</si>
  <si>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</si>
  <si>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</si>
  <si>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</si>
  <si>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</si>
  <si>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</si>
  <si>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</si>
  <si>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</si>
  <si>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</si>
  <si>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</si>
  <si>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</si>
  <si>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</si>
  <si>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</si>
  <si>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</si>
  <si>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</si>
  <si>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</si>
  <si>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</si>
  <si>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</si>
  <si>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</si>
  <si>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</si>
  <si>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</si>
  <si>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</si>
  <si>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</si>
  <si>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</si>
  <si>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</si>
  <si>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</si>
  <si>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</si>
  <si>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</si>
  <si>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</si>
  <si>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</si>
  <si>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</si>
  <si>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</si>
  <si>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</si>
  <si>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</si>
  <si>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</si>
  <si>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</si>
  <si>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</si>
  <si>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</si>
  <si>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</si>
  <si>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</si>
  <si>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</si>
  <si>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</si>
  <si>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</si>
  <si>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</si>
  <si>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</si>
  <si>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</si>
  <si>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</si>
  <si>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</si>
  <si>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</si>
  <si>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</si>
  <si>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</si>
  <si>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</si>
  <si>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</si>
  <si>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</si>
  <si>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</si>
  <si>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</si>
  <si>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</si>
  <si>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</si>
  <si>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</si>
  <si>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</si>
  <si>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</si>
  <si>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</si>
  <si>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</si>
  <si>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</si>
  <si>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</si>
  <si>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</si>
  <si>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</si>
  <si>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</si>
  <si>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</si>
  <si>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</si>
  <si>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</si>
  <si>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</si>
  <si>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</si>
  <si>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</si>
  <si>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</si>
  <si>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</si>
  <si>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</si>
  <si>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</si>
  <si>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</si>
  <si>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</si>
  <si>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</si>
  <si>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</si>
  <si>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</si>
  <si>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</si>
  <si>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</si>
  <si>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</si>
  <si>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</si>
  <si>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</si>
  <si>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</si>
  <si>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</si>
  <si>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</si>
  <si>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</si>
  <si>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</si>
  <si>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</si>
  <si>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</si>
  <si>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 Phase 2A</t>
  </si>
  <si>
    <t>Décembre 2019 - Mars 2020</t>
  </si>
  <si>
    <t>Option consommateurs</t>
  </si>
  <si>
    <t>Non</t>
  </si>
  <si>
    <t>N/A</t>
  </si>
  <si>
    <t>Éric David</t>
  </si>
  <si>
    <t>Externe</t>
  </si>
  <si>
    <t>800, rue du Square Victoria, bureau 720, Montréal, Québec, H4Z 1A1</t>
  </si>
  <si>
    <t>Jules Bélanger</t>
  </si>
  <si>
    <t>Interne</t>
  </si>
  <si>
    <t>50, rue Ste-Catherine Ouest, Bureau 440, Montréal (QC), H2X 3V4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</si>
</sst>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_ * #,##0_)\ _$_ ;_ * \(#,##0\)\ _$_ ;_ * &quot;-&quot;_)\ _$_ ;_ @_ "/>
    <numFmt numFmtId="181" formatCode="_ * #,##0.00_)\ _$_ ;_ * \(#,##0.00\)\ _$_ ;_ * &quot;-&quot;??_)\ _$_ ;_ @_ "/>
    <numFmt numFmtId="182" formatCode="#,##0.00\ &quot;$&quot;"/>
    <numFmt numFmtId="183" formatCode="#,##0\ _$"/>
    <numFmt numFmtId="184" formatCode="0.0"/>
    <numFmt numFmtId="185" formatCode="#,##0.00\ _$"/>
    <numFmt numFmtId="186" formatCode="yyyy/mm/dd;@"/>
    <numFmt numFmtId="187" formatCode="#,##0.0\ _$"/>
    <numFmt numFmtId="188" formatCode="0.0%"/>
    <numFmt numFmtId="189" formatCode="&quot;$&quot;#,##0.00000"/>
  </numFmts>
  <fonts count="83">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62"/>
      <name val="Times New Roman"/>
      <family val="1"/>
    </font>
    <font>
      <sz val="9"/>
      <color indexed="62"/>
      <name val="Times New Roman"/>
      <family val="1"/>
    </font>
    <font>
      <b/>
      <sz val="11"/>
      <color indexed="62"/>
      <name val="Times New Roman"/>
      <family val="1"/>
    </font>
    <font>
      <sz val="11"/>
      <color indexed="62"/>
      <name val="Times New Roman"/>
      <family val="1"/>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8" fontId="7" fillId="33" borderId="23" xfId="44" applyFont="1" applyFill="1" applyBorder="1" applyAlignment="1">
      <alignment horizontal="center" vertical="center"/>
    </xf>
    <xf numFmtId="178" fontId="7" fillId="33" borderId="24" xfId="0" applyNumberFormat="1" applyFont="1" applyFill="1" applyBorder="1" applyAlignment="1" applyProtection="1">
      <alignment vertical="center" wrapText="1"/>
      <protection/>
    </xf>
    <xf numFmtId="178" fontId="7" fillId="33" borderId="25" xfId="0" applyNumberFormat="1" applyFont="1" applyFill="1" applyBorder="1" applyAlignment="1" applyProtection="1">
      <alignment vertical="center" wrapText="1"/>
      <protection/>
    </xf>
    <xf numFmtId="178" fontId="7" fillId="33" borderId="26" xfId="0" applyNumberFormat="1" applyFont="1" applyFill="1" applyBorder="1" applyAlignment="1" applyProtection="1">
      <alignment vertical="center" wrapText="1"/>
      <protection/>
    </xf>
    <xf numFmtId="178"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8" fontId="7" fillId="33" borderId="34" xfId="0" applyNumberFormat="1" applyFont="1" applyFill="1" applyBorder="1" applyAlignment="1" applyProtection="1">
      <alignment vertical="center" wrapText="1"/>
      <protection/>
    </xf>
    <xf numFmtId="178" fontId="7" fillId="33" borderId="35" xfId="0" applyNumberFormat="1" applyFont="1" applyFill="1" applyBorder="1" applyAlignment="1" applyProtection="1">
      <alignment vertical="center" wrapText="1"/>
      <protection/>
    </xf>
    <xf numFmtId="178"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8" fontId="14" fillId="35" borderId="21" xfId="0" applyNumberFormat="1" applyFont="1" applyFill="1" applyBorder="1" applyAlignment="1" applyProtection="1">
      <alignment vertical="center" wrapText="1"/>
      <protection/>
    </xf>
    <xf numFmtId="178"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8"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80" fontId="22" fillId="36" borderId="46" xfId="0" applyNumberFormat="1" applyFont="1" applyFill="1" applyBorder="1" applyAlignment="1" applyProtection="1">
      <alignment horizontal="left" vertical="center"/>
      <protection/>
    </xf>
    <xf numFmtId="180" fontId="22" fillId="36" borderId="47" xfId="0" applyNumberFormat="1" applyFont="1" applyFill="1" applyBorder="1" applyAlignment="1" applyProtection="1">
      <alignment vertical="center" wrapText="1"/>
      <protection/>
    </xf>
    <xf numFmtId="178" fontId="7" fillId="36" borderId="48" xfId="0" applyNumberFormat="1" applyFont="1" applyFill="1" applyBorder="1" applyAlignment="1" applyProtection="1">
      <alignment vertical="center" wrapText="1"/>
      <protection/>
    </xf>
    <xf numFmtId="178"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80" fontId="7" fillId="36" borderId="10" xfId="0" applyNumberFormat="1" applyFont="1" applyFill="1" applyBorder="1" applyAlignment="1" applyProtection="1">
      <alignment vertical="center" wrapText="1"/>
      <protection/>
    </xf>
    <xf numFmtId="180" fontId="7" fillId="36" borderId="52" xfId="0" applyNumberFormat="1" applyFont="1" applyFill="1" applyBorder="1" applyAlignment="1" applyProtection="1">
      <alignment vertical="center" wrapText="1"/>
      <protection/>
    </xf>
    <xf numFmtId="180"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80" fontId="22" fillId="36" borderId="54" xfId="0" applyNumberFormat="1" applyFont="1" applyFill="1" applyBorder="1" applyAlignment="1" applyProtection="1">
      <alignment horizontal="left" vertical="center"/>
      <protection/>
    </xf>
    <xf numFmtId="180" fontId="7" fillId="36" borderId="55" xfId="0" applyNumberFormat="1" applyFont="1" applyFill="1" applyBorder="1" applyAlignment="1" applyProtection="1">
      <alignment vertical="center" wrapText="1"/>
      <protection/>
    </xf>
    <xf numFmtId="180"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5" xfId="0" applyNumberFormat="1" applyFont="1" applyFill="1" applyBorder="1" applyAlignment="1" applyProtection="1">
      <alignment horizontal="right" vertical="center"/>
      <protection/>
    </xf>
    <xf numFmtId="18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8" fillId="0" borderId="0" xfId="0" applyFont="1" applyAlignment="1" applyProtection="1">
      <alignment horizontal="right"/>
      <protection/>
    </xf>
    <xf numFmtId="180" fontId="79" fillId="0" borderId="24" xfId="0" applyNumberFormat="1" applyFont="1" applyFill="1" applyBorder="1" applyAlignment="1" applyProtection="1">
      <alignment horizontal="left" vertical="center" indent="1"/>
      <protection locked="0"/>
    </xf>
    <xf numFmtId="180" fontId="79" fillId="0" borderId="25" xfId="0" applyNumberFormat="1" applyFont="1" applyFill="1" applyBorder="1" applyAlignment="1" applyProtection="1">
      <alignment horizontal="left" vertical="center" indent="1"/>
      <protection locked="0"/>
    </xf>
    <xf numFmtId="0" fontId="79" fillId="0" borderId="59" xfId="0" applyFont="1" applyFill="1" applyBorder="1" applyAlignment="1" applyProtection="1">
      <alignment horizontal="left" vertical="center" indent="1"/>
      <protection locked="0"/>
    </xf>
    <xf numFmtId="9" fontId="79" fillId="0" borderId="60" xfId="0" applyNumberFormat="1" applyFont="1" applyBorder="1" applyAlignment="1" applyProtection="1">
      <alignment horizontal="left" vertical="center" indent="1"/>
      <protection locked="0"/>
    </xf>
    <xf numFmtId="0" fontId="79" fillId="0" borderId="61" xfId="0" applyFont="1" applyBorder="1" applyAlignment="1" applyProtection="1">
      <alignment horizontal="left" vertical="center" indent="1"/>
      <protection locked="0"/>
    </xf>
    <xf numFmtId="0" fontId="79" fillId="0" borderId="19" xfId="0" applyFont="1" applyBorder="1" applyAlignment="1" applyProtection="1">
      <alignment vertical="center"/>
      <protection locked="0"/>
    </xf>
    <xf numFmtId="0" fontId="79" fillId="0" borderId="24" xfId="0" applyFont="1" applyBorder="1" applyAlignment="1" applyProtection="1">
      <alignment horizontal="center" vertical="center" wrapText="1"/>
      <protection locked="0"/>
    </xf>
    <xf numFmtId="0" fontId="79" fillId="0" borderId="32" xfId="0" applyFont="1" applyBorder="1" applyAlignment="1" applyProtection="1">
      <alignment vertical="center"/>
      <protection locked="0"/>
    </xf>
    <xf numFmtId="0" fontId="79" fillId="0" borderId="35" xfId="0" applyFont="1" applyBorder="1" applyAlignment="1" applyProtection="1">
      <alignment horizontal="center" vertical="center" wrapText="1"/>
      <protection locked="0"/>
    </xf>
    <xf numFmtId="0" fontId="79" fillId="0" borderId="26" xfId="0" applyFont="1" applyFill="1" applyBorder="1" applyAlignment="1" applyProtection="1">
      <alignment horizontal="left" vertical="center" wrapText="1" indent="1"/>
      <protection locked="0"/>
    </xf>
    <xf numFmtId="0" fontId="79" fillId="0" borderId="28" xfId="0" applyFont="1" applyBorder="1" applyAlignment="1" applyProtection="1">
      <alignment vertical="center"/>
      <protection locked="0"/>
    </xf>
    <xf numFmtId="0" fontId="79" fillId="0" borderId="30" xfId="0" applyFont="1" applyBorder="1" applyAlignment="1" applyProtection="1">
      <alignment horizontal="center" vertical="center" wrapText="1"/>
      <protection locked="0"/>
    </xf>
    <xf numFmtId="0" fontId="79" fillId="0" borderId="27" xfId="0" applyFont="1" applyFill="1" applyBorder="1" applyAlignment="1" applyProtection="1">
      <alignment horizontal="left" vertical="center" wrapText="1" indent="1"/>
      <protection locked="0"/>
    </xf>
    <xf numFmtId="0" fontId="79" fillId="0" borderId="39" xfId="0" applyFont="1" applyBorder="1" applyAlignment="1" applyProtection="1">
      <alignment vertical="center"/>
      <protection locked="0"/>
    </xf>
    <xf numFmtId="0" fontId="79" fillId="0" borderId="13" xfId="0" applyFont="1" applyBorder="1" applyAlignment="1" applyProtection="1">
      <alignment vertical="center"/>
      <protection locked="0"/>
    </xf>
    <xf numFmtId="0" fontId="79" fillId="0" borderId="47" xfId="0" applyFont="1" applyFill="1" applyBorder="1" applyAlignment="1" applyProtection="1">
      <alignment horizontal="left" vertical="center" wrapText="1" indent="1"/>
      <protection locked="0"/>
    </xf>
    <xf numFmtId="0" fontId="79" fillId="0" borderId="59" xfId="0" applyFont="1" applyFill="1" applyBorder="1" applyAlignment="1" applyProtection="1">
      <alignment horizontal="left" vertical="center" wrapText="1" indent="1"/>
      <protection locked="0"/>
    </xf>
    <xf numFmtId="0" fontId="79" fillId="0" borderId="12" xfId="0" applyFont="1" applyBorder="1" applyAlignment="1" applyProtection="1">
      <alignment vertical="center"/>
      <protection locked="0"/>
    </xf>
    <xf numFmtId="0" fontId="79" fillId="0" borderId="17" xfId="0" applyFont="1" applyBorder="1" applyAlignment="1" applyProtection="1">
      <alignment vertical="center"/>
      <protection locked="0"/>
    </xf>
    <xf numFmtId="0" fontId="79" fillId="0" borderId="24" xfId="0" applyFont="1" applyFill="1" applyBorder="1" applyAlignment="1" applyProtection="1">
      <alignment horizontal="center" vertical="center" wrapText="1"/>
      <protection locked="0"/>
    </xf>
    <xf numFmtId="0" fontId="79" fillId="0" borderId="62" xfId="0" applyFont="1" applyFill="1" applyBorder="1" applyAlignment="1" applyProtection="1">
      <alignment horizontal="center" vertical="center" wrapText="1"/>
      <protection locked="0"/>
    </xf>
    <xf numFmtId="0" fontId="79" fillId="0" borderId="61" xfId="0" applyFont="1" applyFill="1" applyBorder="1" applyAlignment="1" applyProtection="1">
      <alignment horizontal="left" vertical="center" wrapText="1" indent="1"/>
      <protection locked="0"/>
    </xf>
    <xf numFmtId="178" fontId="80" fillId="0" borderId="48" xfId="0" applyNumberFormat="1" applyFont="1" applyBorder="1" applyAlignment="1" applyProtection="1">
      <alignment vertical="center" wrapText="1"/>
      <protection locked="0"/>
    </xf>
    <xf numFmtId="178" fontId="80"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40" borderId="20" xfId="0" applyNumberFormat="1" applyFont="1" applyFill="1" applyBorder="1" applyAlignment="1" applyProtection="1">
      <alignment horizontal="right" vertical="center"/>
      <protection/>
    </xf>
    <xf numFmtId="18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7" fontId="27" fillId="40" borderId="69" xfId="0" applyNumberFormat="1" applyFont="1" applyFill="1" applyBorder="1" applyAlignment="1" applyProtection="1">
      <alignment horizontal="center" vertical="center" wrapText="1"/>
      <protection/>
    </xf>
    <xf numFmtId="178" fontId="14" fillId="40" borderId="48" xfId="0" applyNumberFormat="1" applyFont="1" applyFill="1" applyBorder="1" applyAlignment="1" applyProtection="1">
      <alignment vertical="center"/>
      <protection/>
    </xf>
    <xf numFmtId="178" fontId="14" fillId="40" borderId="48" xfId="0" applyNumberFormat="1" applyFont="1" applyFill="1" applyBorder="1" applyAlignment="1" applyProtection="1">
      <alignment vertical="center" wrapText="1"/>
      <protection/>
    </xf>
    <xf numFmtId="178" fontId="14" fillId="40" borderId="40" xfId="0" applyNumberFormat="1" applyFont="1" applyFill="1" applyBorder="1" applyAlignment="1" applyProtection="1">
      <alignment vertical="center" wrapText="1"/>
      <protection/>
    </xf>
    <xf numFmtId="188" fontId="14" fillId="40" borderId="18" xfId="57" applyNumberFormat="1" applyFont="1" applyFill="1" applyBorder="1" applyAlignment="1" applyProtection="1">
      <alignment horizontal="right" vertical="center" wrapText="1" indent="1"/>
      <protection/>
    </xf>
    <xf numFmtId="4" fontId="81" fillId="0" borderId="70" xfId="0" applyNumberFormat="1" applyFont="1" applyFill="1" applyBorder="1" applyAlignment="1" applyProtection="1">
      <alignment horizontal="right" vertical="center" wrapText="1" indent="2"/>
      <protection locked="0"/>
    </xf>
    <xf numFmtId="178" fontId="81" fillId="0" borderId="70" xfId="0" applyNumberFormat="1" applyFont="1" applyBorder="1" applyAlignment="1" applyProtection="1">
      <alignment vertical="center" wrapText="1"/>
      <protection locked="0"/>
    </xf>
    <xf numFmtId="4" fontId="81" fillId="0" borderId="71" xfId="0" applyNumberFormat="1" applyFont="1" applyFill="1" applyBorder="1" applyAlignment="1" applyProtection="1">
      <alignment horizontal="right" vertical="center" wrapText="1" indent="2"/>
      <protection locked="0"/>
    </xf>
    <xf numFmtId="178" fontId="81" fillId="0" borderId="71" xfId="0" applyNumberFormat="1" applyFont="1" applyBorder="1" applyAlignment="1" applyProtection="1">
      <alignment vertical="center" wrapText="1"/>
      <protection locked="0"/>
    </xf>
    <xf numFmtId="4" fontId="81" fillId="0" borderId="62" xfId="0" applyNumberFormat="1" applyFont="1" applyFill="1" applyBorder="1" applyAlignment="1" applyProtection="1">
      <alignment horizontal="right" vertical="center" wrapText="1" indent="2"/>
      <protection locked="0"/>
    </xf>
    <xf numFmtId="178" fontId="81" fillId="0" borderId="62" xfId="0" applyNumberFormat="1" applyFont="1" applyBorder="1" applyAlignment="1" applyProtection="1">
      <alignment vertical="center" wrapText="1"/>
      <protection locked="0"/>
    </xf>
    <xf numFmtId="0" fontId="78" fillId="0" borderId="0" xfId="0" applyFont="1" applyBorder="1" applyAlignment="1" applyProtection="1">
      <alignment horizontal="right"/>
      <protection/>
    </xf>
    <xf numFmtId="182" fontId="81" fillId="0" borderId="20" xfId="0" applyNumberFormat="1" applyFont="1" applyBorder="1" applyAlignment="1" applyProtection="1">
      <alignment horizontal="right" vertical="center" wrapText="1"/>
      <protection locked="0"/>
    </xf>
    <xf numFmtId="182" fontId="81" fillId="0" borderId="72" xfId="0" applyNumberFormat="1" applyFont="1" applyBorder="1" applyAlignment="1" applyProtection="1">
      <alignment vertical="center" wrapText="1"/>
      <protection locked="0"/>
    </xf>
    <xf numFmtId="182" fontId="81" fillId="0" borderId="35" xfId="0" applyNumberFormat="1" applyFont="1" applyBorder="1" applyAlignment="1" applyProtection="1">
      <alignment horizontal="right" vertical="center" wrapText="1"/>
      <protection locked="0"/>
    </xf>
    <xf numFmtId="182" fontId="81" fillId="0" borderId="62" xfId="0" applyNumberFormat="1" applyFont="1" applyBorder="1" applyAlignment="1" applyProtection="1">
      <alignment horizontal="right" vertical="center" wrapText="1"/>
      <protection locked="0"/>
    </xf>
    <xf numFmtId="182" fontId="81" fillId="0" borderId="62" xfId="0" applyNumberFormat="1" applyFont="1" applyBorder="1" applyAlignment="1" applyProtection="1">
      <alignment vertical="center" wrapText="1"/>
      <protection locked="0"/>
    </xf>
    <xf numFmtId="183" fontId="81" fillId="0" borderId="24" xfId="0" applyNumberFormat="1" applyFont="1" applyFill="1" applyBorder="1" applyAlignment="1" applyProtection="1">
      <alignment horizontal="center" vertical="center" wrapText="1"/>
      <protection locked="0"/>
    </xf>
    <xf numFmtId="178" fontId="81" fillId="0" borderId="24" xfId="0" applyNumberFormat="1" applyFont="1" applyBorder="1" applyAlignment="1" applyProtection="1">
      <alignment vertical="center" wrapText="1"/>
      <protection locked="0"/>
    </xf>
    <xf numFmtId="178" fontId="81" fillId="0" borderId="35" xfId="0" applyNumberFormat="1" applyFont="1" applyBorder="1" applyAlignment="1" applyProtection="1">
      <alignment vertical="center" wrapText="1"/>
      <protection locked="0"/>
    </xf>
    <xf numFmtId="183" fontId="81" fillId="0" borderId="20" xfId="0" applyNumberFormat="1" applyFont="1" applyFill="1" applyBorder="1" applyAlignment="1" applyProtection="1">
      <alignment horizontal="center" vertical="center" wrapText="1"/>
      <protection locked="0"/>
    </xf>
    <xf numFmtId="183" fontId="81" fillId="0" borderId="35" xfId="0" applyNumberFormat="1" applyFont="1" applyFill="1" applyBorder="1" applyAlignment="1" applyProtection="1">
      <alignment horizontal="center" vertical="center" wrapText="1"/>
      <protection locked="0"/>
    </xf>
    <xf numFmtId="183" fontId="81" fillId="0" borderId="62" xfId="0" applyNumberFormat="1" applyFont="1" applyFill="1" applyBorder="1" applyAlignment="1" applyProtection="1">
      <alignment horizontal="center" vertical="center" wrapText="1"/>
      <protection locked="0"/>
    </xf>
    <xf numFmtId="0" fontId="82" fillId="0" borderId="0" xfId="0" applyFont="1" applyFill="1" applyAlignment="1" applyProtection="1">
      <alignment/>
      <protection/>
    </xf>
    <xf numFmtId="0" fontId="78" fillId="0" borderId="0" xfId="0" applyFont="1" applyAlignment="1" applyProtection="1">
      <alignment horizontal="right" vertical="center"/>
      <protection/>
    </xf>
    <xf numFmtId="186" fontId="81" fillId="0" borderId="12" xfId="0" applyNumberFormat="1" applyFont="1" applyBorder="1" applyAlignment="1" applyProtection="1">
      <alignment horizontal="center" vertical="center"/>
      <protection locked="0"/>
    </xf>
    <xf numFmtId="184" fontId="81" fillId="0" borderId="24" xfId="0" applyNumberFormat="1" applyFont="1" applyBorder="1" applyAlignment="1" applyProtection="1">
      <alignment horizontal="center" vertical="center"/>
      <protection locked="0"/>
    </xf>
    <xf numFmtId="0" fontId="81" fillId="0" borderId="24" xfId="0" applyFont="1" applyBorder="1" applyAlignment="1" applyProtection="1">
      <alignment horizontal="left" vertical="center" wrapText="1" indent="1"/>
      <protection locked="0"/>
    </xf>
    <xf numFmtId="0" fontId="81" fillId="0" borderId="46" xfId="0" applyFont="1" applyBorder="1" applyAlignment="1" applyProtection="1">
      <alignment horizontal="left" vertical="center" indent="1"/>
      <protection locked="0"/>
    </xf>
    <xf numFmtId="178" fontId="81" fillId="0" borderId="46" xfId="0" applyNumberFormat="1" applyFont="1" applyBorder="1" applyAlignment="1" applyProtection="1">
      <alignment horizontal="center" vertical="center"/>
      <protection locked="0"/>
    </xf>
    <xf numFmtId="178" fontId="81" fillId="0" borderId="25" xfId="0" applyNumberFormat="1" applyFont="1" applyBorder="1" applyAlignment="1" applyProtection="1">
      <alignment horizontal="center" vertical="center"/>
      <protection/>
    </xf>
    <xf numFmtId="186" fontId="81" fillId="0" borderId="53" xfId="0" applyNumberFormat="1" applyFont="1" applyBorder="1" applyAlignment="1" applyProtection="1">
      <alignment horizontal="center" vertical="center"/>
      <protection locked="0"/>
    </xf>
    <xf numFmtId="184" fontId="81" fillId="0" borderId="34" xfId="0" applyNumberFormat="1" applyFont="1" applyBorder="1" applyAlignment="1" applyProtection="1">
      <alignment horizontal="center" vertical="center"/>
      <protection locked="0"/>
    </xf>
    <xf numFmtId="0" fontId="81" fillId="0" borderId="34" xfId="0" applyFont="1" applyBorder="1" applyAlignment="1" applyProtection="1">
      <alignment horizontal="left" vertical="center" wrapText="1" indent="1"/>
      <protection locked="0"/>
    </xf>
    <xf numFmtId="0" fontId="81" fillId="0" borderId="54" xfId="0" applyFont="1" applyBorder="1" applyAlignment="1" applyProtection="1">
      <alignment horizontal="left" vertical="center" indent="1"/>
      <protection locked="0"/>
    </xf>
    <xf numFmtId="181" fontId="81" fillId="0" borderId="54" xfId="0" applyNumberFormat="1" applyFont="1" applyBorder="1" applyAlignment="1" applyProtection="1">
      <alignment horizontal="center" vertical="center"/>
      <protection locked="0"/>
    </xf>
    <xf numFmtId="181" fontId="81" fillId="0" borderId="11" xfId="0" applyNumberFormat="1" applyFont="1" applyBorder="1" applyAlignment="1" applyProtection="1">
      <alignment horizontal="center" vertical="center"/>
      <protection/>
    </xf>
    <xf numFmtId="186" fontId="81" fillId="0" borderId="32" xfId="0" applyNumberFormat="1" applyFont="1" applyBorder="1" applyAlignment="1" applyProtection="1">
      <alignment horizontal="center" vertical="center"/>
      <protection locked="0"/>
    </xf>
    <xf numFmtId="184" fontId="81" fillId="0" borderId="35" xfId="0" applyNumberFormat="1" applyFont="1" applyBorder="1" applyAlignment="1" applyProtection="1">
      <alignment horizontal="center" vertical="center"/>
      <protection locked="0"/>
    </xf>
    <xf numFmtId="0" fontId="81" fillId="0" borderId="35" xfId="0" applyFont="1" applyBorder="1" applyAlignment="1" applyProtection="1">
      <alignment horizontal="left" vertical="center" wrapText="1" indent="1"/>
      <protection locked="0"/>
    </xf>
    <xf numFmtId="0" fontId="81"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178" fontId="15" fillId="40" borderId="20" xfId="0" applyNumberFormat="1" applyFont="1" applyFill="1" applyBorder="1" applyAlignment="1" applyProtection="1">
      <alignment vertical="center" wrapText="1"/>
      <protection/>
    </xf>
    <xf numFmtId="178"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178" fontId="81"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79"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1" fillId="0" borderId="15" xfId="0" applyFont="1" applyFill="1" applyBorder="1" applyAlignment="1" applyProtection="1">
      <alignment horizontal="left" vertical="center" wrapText="1"/>
      <protection/>
    </xf>
    <xf numFmtId="0" fontId="82" fillId="0" borderId="15" xfId="0" applyFont="1" applyBorder="1" applyAlignment="1" applyProtection="1">
      <alignment/>
      <protection/>
    </xf>
    <xf numFmtId="180" fontId="79" fillId="0" borderId="73" xfId="0" applyNumberFormat="1" applyFont="1" applyFill="1" applyBorder="1" applyAlignment="1" applyProtection="1">
      <alignment horizontal="left" vertical="center" wrapText="1" indent="1"/>
      <protection locked="0"/>
    </xf>
    <xf numFmtId="180" fontId="79" fillId="0" borderId="75" xfId="0" applyNumberFormat="1" applyFont="1" applyFill="1" applyBorder="1" applyAlignment="1" applyProtection="1">
      <alignment horizontal="left" vertical="center" wrapText="1" indent="1"/>
      <protection locked="0"/>
    </xf>
    <xf numFmtId="180" fontId="79"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80"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1" fillId="0" borderId="14" xfId="0" applyFont="1" applyBorder="1" applyAlignment="1" applyProtection="1">
      <alignment vertical="center" wrapText="1"/>
      <protection locked="0"/>
    </xf>
    <xf numFmtId="0" fontId="82" fillId="0" borderId="15" xfId="0" applyFont="1" applyBorder="1" applyAlignment="1">
      <alignment wrapText="1"/>
    </xf>
    <xf numFmtId="0" fontId="82"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80"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80"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80" fontId="79" fillId="0" borderId="77" xfId="0" applyNumberFormat="1" applyFont="1" applyFill="1" applyBorder="1" applyAlignment="1" applyProtection="1">
      <alignment vertical="center" wrapText="1"/>
      <protection locked="0"/>
    </xf>
    <xf numFmtId="0" fontId="79" fillId="0" borderId="76" xfId="0" applyFont="1" applyBorder="1" applyAlignment="1" applyProtection="1">
      <alignment vertical="center" wrapText="1"/>
      <protection locked="0"/>
    </xf>
    <xf numFmtId="0" fontId="79" fillId="0" borderId="61" xfId="0" applyFont="1" applyBorder="1" applyAlignment="1" applyProtection="1">
      <alignment vertical="center" wrapText="1"/>
      <protection locked="0"/>
    </xf>
    <xf numFmtId="0" fontId="81" fillId="0" borderId="0" xfId="0" applyFont="1" applyFill="1" applyBorder="1" applyAlignment="1" applyProtection="1">
      <alignment horizontal="left" vertical="center" wrapText="1"/>
      <protection/>
    </xf>
    <xf numFmtId="0" fontId="82" fillId="0" borderId="0" xfId="0" applyFont="1" applyBorder="1" applyAlignment="1" applyProtection="1">
      <alignment wrapText="1"/>
      <protection/>
    </xf>
    <xf numFmtId="0" fontId="82"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80"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80"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8"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80"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80"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80"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29</v>
      </c>
      <c r="C12" s="186" t="s">
        <v>178</v>
      </c>
      <c r="D12" s="300"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180</v>
      </c>
      <c r="B17" s="186">
        <v>11</v>
      </c>
      <c r="C17" s="186" t="s">
        <v>181</v>
      </c>
      <c r="D17" s="300" t="s">
        <v>182</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1" t="s">
        <v>17</v>
      </c>
      <c r="C22" s="301" t="s">
        <v>17</v>
      </c>
      <c r="D22" s="195"/>
      <c r="E22" s="9"/>
      <c r="F22" s="4"/>
      <c r="G22" s="4"/>
      <c r="H22" s="4"/>
      <c r="I22" s="4"/>
      <c r="J22" s="4"/>
      <c r="K22" s="4"/>
      <c r="L22" s="4"/>
      <c r="M22" s="4"/>
      <c r="N22" s="4"/>
      <c r="O22" s="4"/>
      <c r="P22" s="4"/>
    </row>
    <row r="23" spans="1:16" ht="27" customHeight="1">
      <c r="A23" s="194"/>
      <c r="B23" s="302"/>
      <c r="C23" s="302"/>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1" t="s">
        <v>17</v>
      </c>
      <c r="C25" s="199"/>
      <c r="D25" s="195"/>
      <c r="E25" s="9"/>
      <c r="F25" s="4"/>
      <c r="G25" s="4"/>
      <c r="H25" s="4"/>
      <c r="I25" s="4"/>
      <c r="J25" s="4"/>
      <c r="K25" s="4"/>
      <c r="L25" s="4"/>
      <c r="M25" s="4"/>
      <c r="N25" s="4"/>
      <c r="O25" s="4"/>
      <c r="P25" s="4"/>
    </row>
    <row r="26" spans="1:16" ht="27" customHeight="1">
      <c r="A26" s="198"/>
      <c r="B26" s="302"/>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R-3867-2013 Phase 2A</v>
      </c>
      <c r="C4" s="204" t="s">
        <v>16</v>
      </c>
      <c r="D4" s="127" t="str">
        <f>Identification!D5</f>
        <v>Décembre 2019 - Mars 2020</v>
      </c>
      <c r="E4" s="11"/>
      <c r="F4" s="4"/>
      <c r="G4" s="4"/>
      <c r="H4" s="4"/>
      <c r="I4" s="4"/>
      <c r="J4" s="4"/>
      <c r="K4" s="4"/>
      <c r="L4" s="4"/>
      <c r="M4" s="4"/>
      <c r="N4" s="4"/>
      <c r="O4" s="4"/>
      <c r="P4" s="4"/>
    </row>
    <row r="5" spans="1:16" ht="26.25" customHeight="1">
      <c r="A5" s="175" t="s">
        <v>1</v>
      </c>
      <c r="B5" s="321" t="str">
        <f>Identification!B6:D6</f>
        <v>Option consommateurs</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18</v>
      </c>
      <c r="C9" s="296">
        <f>Honoraires!D14</f>
        <v>0</v>
      </c>
      <c r="D9" s="128">
        <f>Honoraires!H14</f>
        <v>4933.68</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53</v>
      </c>
      <c r="C11" s="296">
        <f>Honoraires!D20</f>
        <v>0</v>
      </c>
      <c r="D11" s="128">
        <f>Honoraires!H20</f>
        <v>3975</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71</v>
      </c>
      <c r="C17" s="239">
        <f>C9+C11+C13+C15</f>
        <v>0</v>
      </c>
      <c r="D17" s="240">
        <f>D9+D11+D13+D15</f>
        <v>8908.68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267.26</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267.26</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9175.94</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v>50174.63</v>
      </c>
      <c r="D35" s="243">
        <f>ROUND((D31-C35)/C35,4)</f>
        <v>-0.817</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4">
      <selection activeCell="C17" sqref="C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R-3867-2013 Phase 2A</v>
      </c>
      <c r="D4" s="384" t="s">
        <v>16</v>
      </c>
      <c r="E4" s="385"/>
      <c r="F4" s="379" t="str">
        <f>Identification!D5</f>
        <v>Décembre 2019 - Mars 2020</v>
      </c>
      <c r="G4" s="380"/>
      <c r="H4" s="381"/>
      <c r="I4" s="11"/>
      <c r="J4" s="11"/>
      <c r="K4" s="11"/>
      <c r="L4" s="11"/>
      <c r="M4" s="11"/>
      <c r="N4" s="11"/>
      <c r="O4" s="11"/>
      <c r="P4" s="11"/>
      <c r="Q4" s="11"/>
    </row>
    <row r="5" spans="1:17" ht="26.25" customHeight="1">
      <c r="A5" s="131" t="s">
        <v>1</v>
      </c>
      <c r="B5" s="132"/>
      <c r="C5" s="321" t="str">
        <f>Identification!B6</f>
        <v>Option consommateurs</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Éric David</v>
      </c>
      <c r="C10" s="244">
        <v>18</v>
      </c>
      <c r="D10" s="244">
        <v>0</v>
      </c>
      <c r="E10" s="245">
        <v>255</v>
      </c>
      <c r="F10" s="169">
        <f>ROUND(((D10*E10)+(C10*E10)),2)</f>
        <v>4590</v>
      </c>
      <c r="G10" s="251">
        <f>F10*0.14975/2</f>
        <v>343.68</v>
      </c>
      <c r="H10" s="166">
        <f>ROUND(F10+G10,2)</f>
        <v>4933.68</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18</v>
      </c>
      <c r="D14" s="159">
        <f>SUM(D10:D13)</f>
        <v>0</v>
      </c>
      <c r="E14" s="359"/>
      <c r="F14" s="160">
        <f>F10+F11+F12+F13</f>
        <v>4590</v>
      </c>
      <c r="G14" s="160">
        <f>G10+G11+G12+G13</f>
        <v>343.68</v>
      </c>
      <c r="H14" s="161">
        <f>ROUND(F14+G14,2)</f>
        <v>4933.68</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Jules Bélanger</v>
      </c>
      <c r="C16" s="244">
        <v>53</v>
      </c>
      <c r="D16" s="244">
        <v>0</v>
      </c>
      <c r="E16" s="245">
        <v>75</v>
      </c>
      <c r="F16" s="169">
        <f>ROUND(((D16*E16)+(C16*E16)),2)</f>
        <v>3975</v>
      </c>
      <c r="G16" s="251"/>
      <c r="H16" s="166">
        <f>ROUND(F16+G16,2)</f>
        <v>3975</v>
      </c>
      <c r="I16" s="11"/>
      <c r="J16" s="11"/>
      <c r="K16" s="11"/>
      <c r="L16" s="11"/>
      <c r="M16" s="11"/>
      <c r="N16" s="11"/>
      <c r="O16" s="11"/>
      <c r="P16" s="11"/>
      <c r="Q16" s="11"/>
    </row>
    <row r="17" spans="1:17" ht="20.25" customHeight="1">
      <c r="A17" s="372"/>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2"/>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53</v>
      </c>
      <c r="D20" s="159">
        <f>SUM(D16:D19)</f>
        <v>0</v>
      </c>
      <c r="E20" s="359"/>
      <c r="F20" s="160">
        <f>F16+F17+F18+F19</f>
        <v>3975</v>
      </c>
      <c r="G20" s="160">
        <f>G16+G17+G18+G19</f>
        <v>0</v>
      </c>
      <c r="H20" s="161">
        <f>ROUND(F20+G20,2)</f>
        <v>3975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8565</v>
      </c>
      <c r="G30" s="236">
        <f>G14+G20+G24+G28</f>
        <v>343.68</v>
      </c>
      <c r="H30" s="237">
        <f>H14+H20+H24+H28</f>
        <v>8908.68</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R-3867-2013 Phase 2A</v>
      </c>
      <c r="C4" s="400" t="s">
        <v>16</v>
      </c>
      <c r="D4" s="401"/>
      <c r="E4" s="402" t="str">
        <f>Identification!D5</f>
        <v>Décembre 2019 - Mars 2020</v>
      </c>
      <c r="F4" s="403"/>
      <c r="G4" s="11"/>
      <c r="H4" s="11"/>
      <c r="I4" s="11"/>
      <c r="J4" s="11"/>
      <c r="K4" s="11"/>
      <c r="L4" s="11"/>
      <c r="M4" s="11"/>
      <c r="N4" s="11"/>
      <c r="O4" s="11"/>
      <c r="P4" s="11"/>
    </row>
    <row r="5" spans="1:16" ht="26.25" customHeight="1">
      <c r="A5" s="10" t="s">
        <v>1</v>
      </c>
      <c r="B5" s="404" t="str">
        <f>Identification!B6:D6</f>
        <v>Option consommateurs</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7" t="s">
        <v>10</v>
      </c>
      <c r="C11" s="59"/>
      <c r="D11" s="258"/>
      <c r="E11" s="258"/>
      <c r="F11" s="37">
        <f>ROUND(D11+E11,2)</f>
        <v>0</v>
      </c>
      <c r="G11" s="11"/>
      <c r="H11" s="11"/>
      <c r="I11" s="11"/>
      <c r="J11" s="11"/>
      <c r="K11" s="11"/>
      <c r="L11" s="11"/>
      <c r="M11" s="11"/>
      <c r="N11" s="11"/>
      <c r="O11" s="11"/>
      <c r="P11" s="11"/>
    </row>
    <row r="12" spans="1:16" ht="27" customHeight="1">
      <c r="A12" s="44" t="s">
        <v>11</v>
      </c>
      <c r="B12" s="408"/>
      <c r="C12" s="60"/>
      <c r="D12" s="258"/>
      <c r="E12" s="258"/>
      <c r="F12" s="37">
        <f>ROUND(D12+E12,2)</f>
        <v>0</v>
      </c>
      <c r="G12" s="11"/>
      <c r="H12" s="11"/>
      <c r="I12" s="11"/>
      <c r="J12" s="11"/>
      <c r="K12" s="11"/>
      <c r="L12" s="11"/>
      <c r="M12" s="11"/>
      <c r="N12" s="11"/>
      <c r="O12" s="11"/>
      <c r="P12" s="11"/>
    </row>
    <row r="13" spans="1:16" ht="26.25" customHeight="1">
      <c r="A13" s="45" t="s">
        <v>12</v>
      </c>
      <c r="B13" s="40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R-3867-2013 Phase 2A</v>
      </c>
      <c r="D4" s="428" t="s">
        <v>16</v>
      </c>
      <c r="E4" s="429"/>
      <c r="F4" s="424" t="str">
        <f>Identification!D5</f>
        <v>Décembre 2019 - Mars 2020</v>
      </c>
      <c r="G4" s="425"/>
      <c r="H4" s="11"/>
      <c r="I4" s="4"/>
      <c r="J4" s="4"/>
      <c r="K4" s="4"/>
      <c r="L4" s="4"/>
      <c r="M4" s="4"/>
      <c r="N4" s="4"/>
      <c r="O4" s="4"/>
      <c r="P4" s="4"/>
    </row>
    <row r="5" spans="1:16" ht="26.25" customHeight="1">
      <c r="A5" s="416" t="s">
        <v>1</v>
      </c>
      <c r="B5" s="417"/>
      <c r="C5" s="418" t="str">
        <f>Identification!B6</f>
        <v>Option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R-3867-2013 Phase 2A</v>
      </c>
      <c r="E2" s="442"/>
      <c r="F2" s="442"/>
      <c r="G2" s="442"/>
      <c r="H2" s="443"/>
      <c r="I2" s="443"/>
      <c r="J2" s="83"/>
      <c r="K2" s="93"/>
      <c r="L2" s="93"/>
      <c r="M2" s="93"/>
      <c r="N2" s="93"/>
      <c r="O2" s="93"/>
      <c r="P2" s="93"/>
    </row>
    <row r="3" spans="1:16" ht="21.75" customHeight="1">
      <c r="A3" s="82" t="s">
        <v>1</v>
      </c>
      <c r="B3" s="82"/>
      <c r="C3" s="94"/>
      <c r="D3" s="441" t="str">
        <f>Identification!B6</f>
        <v>Option consommateurs</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Bouthillette, Annie</dc:creator>
  <cp:keywords/>
  <dc:description/>
  <cp:lastModifiedBy>Jules Bélanger</cp:lastModifiedBy>
  <cp:lastPrinted>2020-01-21T14:04:28Z</cp:lastPrinted>
  <dcterms:created xsi:type="dcterms:W3CDTF">2003-06-11T13:22:16Z</dcterms:created>
  <dcterms:modified xsi:type="dcterms:W3CDTF">2020-04-06T14:00:59Z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5029000.00000000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104</vt:lpwstr>
  </property>
  <property fmtid="{D5CDD505-2E9C-101B-9397-08002B2CF9AE}" pid="19" name="Suj">
    <vt:lpwstr>Demande de remboursement de frais d'OC</vt:lpwstr>
  </property>
  <property fmtid="{D5CDD505-2E9C-101B-9397-08002B2CF9AE}" pid="20" name="Numéroplumit">
    <vt:lpwstr>1537</vt:lpwstr>
  </property>
  <property fmtid="{D5CDD505-2E9C-101B-9397-08002B2CF9AE}" pid="21" name="Cotedepiè">
    <vt:lpwstr>C-OC-0094</vt:lpwstr>
  </property>
  <property fmtid="{D5CDD505-2E9C-101B-9397-08002B2CF9AE}" pid="22" name="Anciennomdudocume">
    <vt:lpwstr>DPF - OC - R-3867-2013 Phase 2A.xls</vt:lpwstr>
  </property>
  <property fmtid="{D5CDD505-2E9C-101B-9397-08002B2CF9AE}" pid="23" name="_dlc_Doc">
    <vt:lpwstr>W2HFWTQUJJY6-787750937-975</vt:lpwstr>
  </property>
  <property fmtid="{D5CDD505-2E9C-101B-9397-08002B2CF9AE}" pid="24" name="_dlc_DocIdItemGu">
    <vt:lpwstr>233a828d-9a40-4216-b14c-d0edaa4877c7</vt:lpwstr>
  </property>
  <property fmtid="{D5CDD505-2E9C-101B-9397-08002B2CF9AE}" pid="25" name="_dlc_DocIdU">
    <vt:lpwstr>http://s10mtlweb:8081/997/_layouts/15/DocIdRedir.aspx?ID=W2HFWTQUJJY6-787750937-975, W2HFWTQUJJY6-787750937-975</vt:lpwstr>
  </property>
  <property fmtid="{D5CDD505-2E9C-101B-9397-08002B2CF9AE}" pid="26" name="display_urn:schemas-microsoft-com:office:office#Edit">
    <vt:lpwstr>Compte système</vt:lpwstr>
  </property>
  <property fmtid="{D5CDD505-2E9C-101B-9397-08002B2CF9AE}" pid="27" name="Cote de pié">
    <vt:lpwstr>C-OC-0094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1537.00000000000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