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504" windowWidth="25596" windowHeight="141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<sst xmlns="http://schemas.openxmlformats.org/spreadsheetml/2006/main" count="253" uniqueCount="180">
  <si>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</si>
  <si>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</si>
  <si>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</si>
  <si>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</si>
  <si>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</si>
  <si>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</si>
  <si>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</si>
  <si>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</si>
  <si>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</si>
  <si>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</si>
  <si>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</si>
  <si>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</si>
  <si>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</si>
  <si>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</si>
  <si>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</si>
  <si>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</si>
  <si>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</si>
  <si>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</si>
  <si>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</si>
  <si>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</si>
  <si>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</si>
  <si>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</si>
  <si>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</si>
  <si>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</si>
  <si>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</si>
  <si>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</si>
  <si>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</si>
  <si>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</si>
  <si>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</si>
  <si>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</si>
  <si>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</si>
  <si>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</si>
  <si>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</si>
  <si>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</si>
  <si>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</si>
  <si>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</si>
  <si>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</si>
  <si>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</si>
  <si>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</si>
  <si>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</si>
  <si>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</si>
  <si>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</si>
  <si>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</si>
  <si>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</si>
  <si>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</si>
  <si>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</si>
  <si>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</si>
  <si>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</si>
  <si>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</si>
  <si>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</si>
  <si>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</si>
  <si>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</si>
  <si>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</si>
  <si>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</si>
  <si>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</si>
  <si>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</si>
  <si>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</si>
  <si>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</si>
  <si>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</si>
  <si>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</si>
  <si>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</si>
  <si>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</si>
  <si>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</si>
  <si>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</si>
  <si>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</si>
  <si>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</si>
  <si>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</si>
  <si>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</si>
  <si>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</si>
  <si>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</si>
  <si>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</si>
  <si>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</si>
  <si>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</si>
  <si>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</si>
  <si>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</si>
  <si>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</si>
  <si>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</si>
  <si>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</si>
  <si>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</si>
  <si>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</si>
  <si>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</si>
  <si>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</si>
  <si>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</si>
  <si>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</si>
  <si>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</si>
  <si>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</si>
  <si>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</si>
  <si>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</si>
  <si>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</si>
  <si>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</si>
  <si>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</si>
  <si>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</si>
  <si>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</si>
  <si>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</si>
  <si>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</si>
  <si>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</si>
  <si>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</si>
  <si>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</si>
  <si>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</si>
  <si>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</si>
  <si>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</si>
  <si>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</si>
  <si>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</si>
  <si>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</si>
  <si>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</si>
  <si>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</si>
  <si>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</si>
  <si>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</si>
  <si>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</si>
  <si>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</si>
  <si>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</si>
  <si>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</si>
  <si>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</si>
  <si>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</si>
  <si>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</si>
  <si>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</si>
  <si>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</si>
  <si>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</si>
  <si>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</si>
  <si>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</si>
  <si>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</si>
  <si>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</si>
  <si>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</si>
  <si>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</si>
  <si>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</si>
  <si>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</si>
  <si>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</si>
  <si>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</si>
  <si>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</si>
  <si>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</si>
  <si>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</si>
  <si>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</si>
  <si>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</si>
  <si>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</si>
  <si>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</si>
  <si>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</si>
  <si>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</si>
  <si>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</si>
  <si>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</si>
  <si>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</si>
  <si>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</si>
  <si>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</si>
  <si>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</si>
  <si>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</si>
  <si>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</si>
  <si>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</si>
  <si>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</si>
  <si>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</si>
  <si>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</si>
  <si>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</si>
  <si>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</si>
  <si>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</si>
  <si>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</si>
  <si>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</si>
  <si>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</si>
  <si>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</si>
  <si>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</si>
  <si>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</si>
  <si>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</si>
  <si>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</si>
  <si>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</si>
  <si>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</si>
  <si>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</si>
  <si>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</si>
  <si>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</si>
  <si>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</si>
  <si>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</si>
  <si>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</si>
  <si>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</si>
  <si>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</si>
  <si>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</si>
  <si>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</si>
  <si>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Brigid Rowan</t>
  </si>
  <si>
    <t>Non</t>
  </si>
  <si>
    <t>R-3867-2013 - 3B</t>
  </si>
  <si>
    <t>le 12 mars 2019</t>
  </si>
  <si>
    <t>Option consommateurs</t>
  </si>
  <si>
    <t>N/A</t>
  </si>
  <si>
    <t>Externe</t>
  </si>
  <si>
    <t>682 Morin St, Ottawa, ON K1K 3G9</t>
  </si>
</sst>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57150</xdr:rowOff>
    </xdr:from>
    <xdr:ext cx="76200" cy="200025"/>
    <xdr:sp fLocksText="0">
      <xdr:nvSpPr>
        <xdr:cNvPr id="1" name="Text Box 4"/>
        <xdr:cNvSpPr txBox="1">
          <a:spLocks noChangeArrowheads="1"/>
        </xdr:cNvSpPr>
      </xdr:nvSpPr>
      <xdr:spPr>
        <a:xfrm>
          <a:off x="3248025"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049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218" zoomScaleNormal="218" zoomScalePageLayoutView="0" workbookViewId="0" topLeftCell="A12">
      <selection activeCell="B17" sqref="B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174</v>
      </c>
      <c r="C5" s="174" t="s">
        <v>16</v>
      </c>
      <c r="D5" s="181" t="s">
        <v>175</v>
      </c>
      <c r="E5" s="4"/>
      <c r="F5" s="4"/>
      <c r="G5" s="4"/>
      <c r="H5" s="4"/>
      <c r="I5" s="4"/>
      <c r="J5" s="4"/>
      <c r="K5" s="4"/>
      <c r="L5" s="4"/>
      <c r="M5" s="4"/>
      <c r="N5" s="4"/>
      <c r="O5" s="4"/>
      <c r="P5" s="4"/>
    </row>
    <row r="6" spans="1:16" ht="18.75" customHeight="1">
      <c r="A6" s="175" t="s">
        <v>1</v>
      </c>
      <c r="B6" s="303" t="s">
        <v>176</v>
      </c>
      <c r="C6" s="304"/>
      <c r="D6" s="305"/>
      <c r="E6" s="4"/>
      <c r="F6" s="4"/>
      <c r="G6" s="4"/>
      <c r="H6" s="4"/>
      <c r="I6" s="4"/>
      <c r="J6" s="4"/>
      <c r="K6" s="4"/>
      <c r="L6" s="4"/>
      <c r="M6" s="4"/>
      <c r="N6" s="4"/>
      <c r="O6" s="4"/>
      <c r="P6" s="4"/>
    </row>
    <row r="7" spans="1:16" ht="18.75" customHeight="1">
      <c r="A7" s="306" t="s">
        <v>67</v>
      </c>
      <c r="B7" s="307"/>
      <c r="C7" s="308"/>
      <c r="D7" s="182" t="s">
        <v>173</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177</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172</v>
      </c>
      <c r="B17" s="186">
        <v>21</v>
      </c>
      <c r="C17" s="186" t="s">
        <v>178</v>
      </c>
      <c r="D17" s="189" t="s">
        <v>179</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R-3867-2013 - 3B</v>
      </c>
      <c r="C4" s="205" t="s">
        <v>16</v>
      </c>
      <c r="D4" s="127" t="str">
        <f>Identification!D5</f>
        <v>le 12 mars 2019</v>
      </c>
      <c r="E4" s="11"/>
      <c r="F4" s="4"/>
      <c r="G4" s="4"/>
      <c r="H4" s="4"/>
      <c r="I4" s="4"/>
      <c r="J4" s="4"/>
      <c r="K4" s="4"/>
      <c r="L4" s="4"/>
      <c r="M4" s="4"/>
      <c r="N4" s="4"/>
      <c r="O4" s="4"/>
      <c r="P4" s="4"/>
    </row>
    <row r="5" spans="1:16" ht="26.25" customHeight="1">
      <c r="A5" s="175" t="s">
        <v>1</v>
      </c>
      <c r="B5" s="341" t="str">
        <f>Identification!B6:D6</f>
        <v>Option consommateurs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224.95</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224.95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904</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1128.95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1">
      <selection activeCell="C10" sqref="C10"/>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R-3867-2013 - 3B</v>
      </c>
      <c r="D4" s="372" t="s">
        <v>16</v>
      </c>
      <c r="E4" s="373"/>
      <c r="F4" s="367" t="str">
        <f>Identification!D5</f>
        <v>le 12 mars 2019</v>
      </c>
      <c r="G4" s="368"/>
      <c r="H4" s="369"/>
      <c r="I4" s="11"/>
      <c r="J4" s="11"/>
      <c r="K4" s="11"/>
      <c r="L4" s="11"/>
      <c r="M4" s="11"/>
      <c r="N4" s="11"/>
      <c r="O4" s="11"/>
      <c r="P4" s="11"/>
      <c r="Q4" s="11"/>
    </row>
    <row r="5" spans="1:17" ht="26.25" customHeight="1">
      <c r="A5" s="131" t="s">
        <v>1</v>
      </c>
      <c r="B5" s="132"/>
      <c r="C5" s="341" t="str">
        <f>Identification!B6</f>
        <v>Option consommateurs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0</v>
      </c>
      <c r="D14" s="159">
        <f>SUM(D10:D13)</f>
        <v>0</v>
      </c>
      <c r="E14" s="361"/>
      <c r="F14" s="160">
        <f>F10+F11+F12+F13</f>
        <v>0</v>
      </c>
      <c r="G14" s="160">
        <f>G10+G11+G12+G13</f>
        <v>0</v>
      </c>
      <c r="H14" s="161">
        <f>ROUND(F14+G14,2)</f>
        <v>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Brigid Rowan</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0</v>
      </c>
      <c r="G30" s="237">
        <f>G14+G20+G24+G28</f>
        <v>0</v>
      </c>
      <c r="H30" s="238">
        <f>H14+H20+H24+H28</f>
        <v>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E13" sqref="E13"/>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R-3867-2013 - 3B</v>
      </c>
      <c r="C4" s="389" t="s">
        <v>16</v>
      </c>
      <c r="D4" s="390"/>
      <c r="E4" s="391" t="str">
        <f>Identification!D5</f>
        <v>le 12 mars 2019</v>
      </c>
      <c r="F4" s="392"/>
      <c r="G4" s="11"/>
      <c r="H4" s="11"/>
      <c r="I4" s="11"/>
      <c r="J4" s="11"/>
      <c r="K4" s="11"/>
      <c r="L4" s="11"/>
      <c r="M4" s="11"/>
      <c r="N4" s="11"/>
      <c r="O4" s="11"/>
      <c r="P4" s="11"/>
    </row>
    <row r="5" spans="1:16" ht="26.25" customHeight="1">
      <c r="A5" s="10" t="s">
        <v>1</v>
      </c>
      <c r="B5" s="393" t="str">
        <f>Identification!B6:D6</f>
        <v>Option consommateurs</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v>129.95</v>
      </c>
      <c r="F12" s="37">
        <f>ROUND(D12+E12,2)</f>
        <v>129.95</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v>95</v>
      </c>
      <c r="C20" s="262">
        <v>1</v>
      </c>
      <c r="D20" s="55">
        <f>ROUND(B20*C20,2)</f>
        <v>95</v>
      </c>
      <c r="E20" s="114" t="s">
        <v>17</v>
      </c>
      <c r="F20" s="38">
        <f>ROUND(B20*C20,2)</f>
        <v>95</v>
      </c>
      <c r="G20" s="15"/>
      <c r="H20" s="15"/>
      <c r="I20" s="15"/>
      <c r="J20" s="15"/>
      <c r="K20" s="15"/>
      <c r="L20" s="15"/>
      <c r="M20" s="15"/>
      <c r="N20" s="15"/>
      <c r="O20" s="15"/>
      <c r="P20" s="15"/>
    </row>
    <row r="21" spans="1:16" ht="20.25" customHeight="1">
      <c r="A21" s="401" t="s">
        <v>62</v>
      </c>
      <c r="B21" s="402"/>
      <c r="C21" s="402"/>
      <c r="D21" s="63">
        <f>D10+D11+D12+D13+D16+D17+D18+D19+D20</f>
        <v>95</v>
      </c>
      <c r="E21" s="63">
        <f>E10+E11+E12+E13+E16+E17+E18+E19</f>
        <v>129.95</v>
      </c>
      <c r="F21" s="62">
        <f>F10+F11+F12+F13+F16+F17+F18+F19+F20</f>
        <v>224.95</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R-3867-2013 - 3B</v>
      </c>
      <c r="D4" s="428" t="s">
        <v>16</v>
      </c>
      <c r="E4" s="429"/>
      <c r="F4" s="424" t="str">
        <f>Identification!D5</f>
        <v>le 12 mars 2019</v>
      </c>
      <c r="G4" s="425"/>
      <c r="H4" s="11"/>
      <c r="I4" s="4"/>
      <c r="J4" s="4"/>
      <c r="K4" s="4"/>
      <c r="L4" s="4"/>
      <c r="M4" s="4"/>
      <c r="N4" s="4"/>
      <c r="O4" s="4"/>
      <c r="P4" s="4"/>
    </row>
    <row r="5" spans="1:16" ht="26.25" customHeight="1">
      <c r="A5" s="416" t="s">
        <v>1</v>
      </c>
      <c r="B5" s="417"/>
      <c r="C5" s="418" t="str">
        <f>Identification!B6</f>
        <v>Option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43536</v>
      </c>
      <c r="B9" s="266">
        <v>3</v>
      </c>
      <c r="C9" s="267" t="s">
        <v>172</v>
      </c>
      <c r="D9" s="268" t="s">
        <v>178</v>
      </c>
      <c r="E9" s="269">
        <v>800</v>
      </c>
      <c r="F9" s="269">
        <f>E9*0.13</f>
        <v>104</v>
      </c>
      <c r="G9" s="270">
        <f>SUM(E9:F9)</f>
        <v>904</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104</v>
      </c>
      <c r="G20" s="295">
        <f>SUM(G9:G19)</f>
        <v>904</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R-3867-2013 - 3B</v>
      </c>
      <c r="E2" s="444"/>
      <c r="F2" s="444"/>
      <c r="G2" s="444"/>
      <c r="H2" s="445"/>
      <c r="I2" s="445"/>
      <c r="J2" s="83"/>
      <c r="K2" s="93"/>
      <c r="L2" s="93"/>
      <c r="M2" s="93"/>
      <c r="N2" s="93"/>
      <c r="O2" s="93"/>
      <c r="P2" s="93"/>
    </row>
    <row r="3" spans="1:16" ht="21.75" customHeight="1">
      <c r="A3" s="82" t="s">
        <v>1</v>
      </c>
      <c r="B3" s="82"/>
      <c r="C3" s="94"/>
      <c r="D3" s="443" t="str">
        <f>Identification!B6</f>
        <v>Option consommateurs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 pour la séance de travail du 12 mars 2019 - Phase 3B</dc:subject>
  <dc:creator>Bouthillette, Annie</dc:creator>
  <cp:keywords/>
  <dc:description/>
  <cp:lastModifiedBy>Utilisateur Windows</cp:lastModifiedBy>
  <cp:lastPrinted>2020-01-21T14:04:28Z</cp:lastPrinted>
  <dcterms:created xsi:type="dcterms:W3CDTF">2003-06-11T13:22:16Z</dcterms:created>
  <dcterms:modified xsi:type="dcterms:W3CDTF">2022-07-04T15:58:15Z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remboursement de frais d'OC pour la séance de travail du 12 mars 2019 - Phase 3B</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997</vt:lpwstr>
  </property>
  <property fmtid="{D5CDD505-2E9C-101B-9397-08002B2CF9AE}" pid="12" name="Deposa">
    <vt:lpwstr>162</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6618400.00000000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104</vt:lpwstr>
  </property>
  <property fmtid="{D5CDD505-2E9C-101B-9397-08002B2CF9AE}" pid="20" name="Numéroplumit">
    <vt:lpwstr>2010</vt:lpwstr>
  </property>
  <property fmtid="{D5CDD505-2E9C-101B-9397-08002B2CF9AE}" pid="21" name="Cotedepiè">
    <vt:lpwstr>C-OC-0123</vt:lpwstr>
  </property>
  <property fmtid="{D5CDD505-2E9C-101B-9397-08002B2CF9AE}" pid="22" name="Anciennomdudocume">
    <vt:lpwstr>Brigid Rowan DPFSeance Technique le 12 mars 2019.xls</vt:lpwstr>
  </property>
  <property fmtid="{D5CDD505-2E9C-101B-9397-08002B2CF9AE}" pid="23" name="_dlc_Doc">
    <vt:lpwstr>W2HFWTQUJJY6-787750937-1004</vt:lpwstr>
  </property>
  <property fmtid="{D5CDD505-2E9C-101B-9397-08002B2CF9AE}" pid="24" name="_dlc_DocIdItemGu">
    <vt:lpwstr>66115e2a-2153-4e30-81a1-02238caaa78c</vt:lpwstr>
  </property>
  <property fmtid="{D5CDD505-2E9C-101B-9397-08002B2CF9AE}" pid="25" name="_dlc_DocIdU">
    <vt:lpwstr>http://s10mtlweb:8081/997/_layouts/15/DocIdRedir.aspx?ID=W2HFWTQUJJY6-787750937-1004, W2HFWTQUJJY6-787750937-1004</vt:lpwstr>
  </property>
  <property fmtid="{D5CDD505-2E9C-101B-9397-08002B2CF9AE}" pid="26" name="display_urn:schemas-microsoft-com:office:office#Edit">
    <vt:lpwstr>Eccles, Natalie</vt:lpwstr>
  </property>
  <property fmtid="{D5CDD505-2E9C-101B-9397-08002B2CF9AE}" pid="27" name="Cote de pié">
    <vt:lpwstr>C-OC-0123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2010.00000000000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