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<sst xmlns="http://schemas.openxmlformats.org/spreadsheetml/2006/main" count="113" uniqueCount="85">
  <si>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</si>
  <si>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</si>
  <si>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</si>
  <si>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</si>
  <si>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</si>
  <si>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</si>
  <si>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</si>
  <si>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</si>
  <si>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</si>
  <si>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</si>
  <si>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</si>
  <si>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</si>
  <si>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</si>
  <si>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</si>
  <si>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</si>
  <si>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</si>
  <si>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</si>
  <si>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</si>
  <si>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</si>
  <si>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</si>
  <si>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</si>
  <si>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</si>
  <si>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</si>
  <si>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</si>
  <si>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</si>
  <si>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</si>
  <si>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</si>
  <si>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</si>
  <si>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</si>
  <si>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</si>
  <si>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</si>
  <si>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</si>
  <si>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</si>
  <si>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</si>
  <si>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</si>
  <si>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</si>
  <si>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</si>
  <si>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</si>
  <si>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</si>
  <si>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</si>
  <si>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</si>
  <si>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</si>
  <si>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</si>
  <si>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</si>
  <si>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</si>
  <si>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</si>
  <si>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</si>
  <si>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</si>
  <si>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</si>
  <si>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</si>
  <si>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</si>
  <si>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</si>
  <si>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</si>
  <si>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</si>
  <si>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</si>
  <si>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</si>
  <si>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</si>
  <si>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</si>
  <si>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</si>
  <si>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</si>
  <si>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</si>
  <si>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</si>
  <si>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</si>
  <si>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</si>
  <si>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</si>
  <si>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</si>
  <si>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</si>
  <si>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</si>
  <si>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</si>
  <si>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</si>
  <si>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Regroupement des organismes environnementaux en énergie (ROEÉ)</t>
  </si>
  <si>
    <t>oui</t>
  </si>
  <si>
    <t>s.o.</t>
  </si>
  <si>
    <t>Franklin Gertler</t>
  </si>
  <si>
    <t>35+</t>
  </si>
  <si>
    <t>507 Place d'Armes, bureau 1701 Montréal Qc, H2Y 2W8</t>
  </si>
  <si>
    <t>Bertrand Schepper</t>
  </si>
  <si>
    <t>Externe</t>
  </si>
  <si>
    <t>1085, St-Jean, Longueuil Qc, J4H 2Z3</t>
  </si>
  <si>
    <t>Laurence Leduc-Primeau</t>
  </si>
  <si>
    <t>4416, rue Fabre, Montréal Qc, H2J 3V3</t>
  </si>
  <si>
    <t>R-3867-2013, phase 2B - Volet 2</t>
  </si>
  <si>
    <t>Paul Chernick</t>
  </si>
  <si>
    <t>Recource Insight Inc, 10 Court Street, PO Box 232. Arlington MA 02476</t>
  </si>
  <si>
    <t xml:space="preserve">Voir la lettre de participation du ROEÉ de ce jour. 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</si>
</sst>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$&quot;_);\(#,##0\ &quot;$&quot;\)"/>
    <numFmt numFmtId="171" formatCode="#,##0\ &quot;$&quot;_);[Red]\(#,##0\ &quot;$&quot;\)"/>
    <numFmt numFmtId="172" formatCode="#,##0.00\ &quot;$&quot;_);\(#,##0.00\ &quot;$&quot;\)"/>
    <numFmt numFmtId="173" formatCode="#,##0.00\ &quot;$&quot;_);[Red]\(#,##0.00\ &quot;$&quot;\)"/>
    <numFmt numFmtId="174" formatCode="_ * #,##0_)\ &quot;$&quot;_ ;_ * \(#,##0\)\ &quot;$&quot;_ ;_ * &quot;-&quot;_)\ &quot;$&quot;_ ;_ @_ "/>
    <numFmt numFmtId="175" formatCode="_ * #,##0_)_ ;_ * \(#,##0\)_ ;_ * &quot;-&quot;_)_ ;_ @_ "/>
    <numFmt numFmtId="176" formatCode="_ * #,##0.00_)\ &quot;$&quot;_ ;_ * \(#,##0.00\)\ &quot;$&quot;_ ;_ * &quot;-&quot;??_)\ &quot;$&quot;_ ;_ @_ "/>
    <numFmt numFmtId="177" formatCode="_ * #,##0.00_)_ ;_ * \(#,##0.00\)_ ;_ * &quot;-&quot;??_)_ ;_ @_ "/>
    <numFmt numFmtId="178" formatCode="_ * #,##0_)\ _$_ ;_ * \(#,##0\)\ _$_ ;_ * &quot;-&quot;_)\ _$_ ;_ @_ "/>
    <numFmt numFmtId="179" formatCode="_ * #,##0.00_)\ _$_ ;_ * \(#,##0.00\)\ _$_ ;_ * &quot;-&quot;??_)\ _$_ ;_ @_ "/>
    <numFmt numFmtId="180" formatCode="#,##0.0\ _$"/>
    <numFmt numFmtId="181" formatCode="#,##0\ _$"/>
    <numFmt numFmtId="182" formatCode="_ * #,##0.0_)\ &quot;$&quot;_ ;_ * \(#,##0.0\)\ &quot;$&quot;_ ;_ * &quot;-&quot;??_)\ &quot;$&quot;_ ;_ @_ "/>
    <numFmt numFmtId="183" formatCode="_ * #,##0_)\ &quot;$&quot;_ ;_ * \(#,##0\)\ &quot;$&quot;_ ;_ * &quot;-&quot;??_)\ &quot;$&quot;_ ;_ @_ "/>
    <numFmt numFmtId="184" formatCode="#,##0.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_-* #,##0.00\ _€_-;\-* #,##0.00\ _€_-;_-* &quot;-&quot;??\ _€_-;_-@_-"/>
    <numFmt numFmtId="189" formatCode="_-&quot;$&quot;* #,##0.00000000_-;\-&quot;$&quot;* #,##0.00000000_-;_-&quot;$&quot;* &quot;-&quot;??????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79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176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176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0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176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176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176" fontId="12" fillId="34" borderId="50" xfId="0" applyNumberFormat="1" applyFont="1" applyFill="1" applyBorder="1" applyAlignment="1" applyProtection="1">
      <alignment vertical="center" wrapText="1"/>
      <protection/>
    </xf>
    <xf numFmtId="178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78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5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78" fontId="75" fillId="0" borderId="60" xfId="0" applyNumberFormat="1" applyFont="1" applyFill="1" applyBorder="1" applyAlignment="1" applyProtection="1">
      <alignment horizontal="left" vertical="center" indent="1"/>
      <protection/>
    </xf>
    <xf numFmtId="178" fontId="75" fillId="0" borderId="56" xfId="0" applyNumberFormat="1" applyFont="1" applyFill="1" applyBorder="1" applyAlignment="1" applyProtection="1">
      <alignment horizontal="left" vertical="center" indent="1"/>
      <protection/>
    </xf>
    <xf numFmtId="178" fontId="75" fillId="0" borderId="61" xfId="0" applyNumberFormat="1" applyFont="1" applyFill="1" applyBorder="1" applyAlignment="1" applyProtection="1">
      <alignment horizontal="left" vertical="center" indent="1"/>
      <protection/>
    </xf>
    <xf numFmtId="178" fontId="75" fillId="0" borderId="58" xfId="0" applyNumberFormat="1" applyFont="1" applyFill="1" applyBorder="1" applyAlignment="1" applyProtection="1">
      <alignment horizontal="left" vertical="center" indent="1"/>
      <protection/>
    </xf>
    <xf numFmtId="183" fontId="4" fillId="37" borderId="62" xfId="46" applyNumberFormat="1" applyFont="1" applyFill="1" applyBorder="1" applyAlignment="1" applyProtection="1">
      <alignment vertical="center" wrapText="1"/>
      <protection/>
    </xf>
    <xf numFmtId="183" fontId="4" fillId="37" borderId="63" xfId="46" applyNumberFormat="1" applyFont="1" applyFill="1" applyBorder="1" applyAlignment="1" applyProtection="1">
      <alignment vertical="center" wrapText="1"/>
      <protection/>
    </xf>
    <xf numFmtId="183" fontId="4" fillId="37" borderId="64" xfId="46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176" fontId="4" fillId="37" borderId="38" xfId="0" applyNumberFormat="1" applyFont="1" applyFill="1" applyBorder="1" applyAlignment="1" applyProtection="1">
      <alignment vertical="center"/>
      <protection/>
    </xf>
    <xf numFmtId="176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83" fontId="75" fillId="0" borderId="29" xfId="0" applyNumberFormat="1" applyFont="1" applyFill="1" applyBorder="1" applyAlignment="1" applyProtection="1">
      <alignment horizontal="center" vertical="center"/>
      <protection locked="0"/>
    </xf>
    <xf numFmtId="183" fontId="75" fillId="0" borderId="39" xfId="0" applyNumberFormat="1" applyFont="1" applyFill="1" applyBorder="1" applyAlignment="1" applyProtection="1">
      <alignment horizontal="center" vertical="center"/>
      <protection locked="0"/>
    </xf>
    <xf numFmtId="176" fontId="4" fillId="0" borderId="28" xfId="0" applyNumberFormat="1" applyFont="1" applyFill="1" applyBorder="1" applyAlignment="1" applyProtection="1">
      <alignment vertical="center"/>
      <protection locked="0"/>
    </xf>
    <xf numFmtId="183" fontId="4" fillId="0" borderId="28" xfId="0" applyNumberFormat="1" applyFont="1" applyFill="1" applyBorder="1" applyAlignment="1" applyProtection="1">
      <alignment vertical="center"/>
      <protection locked="0"/>
    </xf>
    <xf numFmtId="183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80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176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76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78" fontId="19" fillId="38" borderId="70" xfId="0" applyNumberFormat="1" applyFont="1" applyFill="1" applyBorder="1" applyAlignment="1" applyProtection="1">
      <alignment vertical="center" wrapText="1"/>
      <protection/>
    </xf>
    <xf numFmtId="0" fontId="19" fillId="38" borderId="71" xfId="0" applyFont="1" applyFill="1" applyBorder="1" applyAlignment="1" applyProtection="1">
      <alignment vertical="center" wrapText="1"/>
      <protection/>
    </xf>
    <xf numFmtId="0" fontId="2" fillId="36" borderId="72" xfId="0" applyFont="1" applyFill="1" applyBorder="1" applyAlignment="1" applyProtection="1">
      <alignment horizontal="left" vertical="center" wrapText="1"/>
      <protection/>
    </xf>
    <xf numFmtId="0" fontId="0" fillId="36" borderId="73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78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4" xfId="0" applyFill="1" applyBorder="1" applyAlignment="1" applyProtection="1">
      <alignment vertical="center"/>
      <protection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7" xfId="0" applyFont="1" applyFill="1" applyBorder="1" applyAlignment="1" applyProtection="1">
      <alignment horizontal="left" vertical="center" wrapText="1" indent="1"/>
      <protection/>
    </xf>
    <xf numFmtId="0" fontId="0" fillId="0" borderId="78" xfId="0" applyBorder="1" applyAlignment="1" applyProtection="1">
      <alignment horizontal="left" vertical="center" wrapText="1" inden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78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178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78" fontId="70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78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2" xfId="0" applyFont="1" applyFill="1" applyBorder="1" applyAlignment="1" applyProtection="1">
      <alignment vertical="center" wrapText="1"/>
      <protection/>
    </xf>
    <xf numFmtId="0" fontId="19" fillId="0" borderId="73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3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78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78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83" fontId="4" fillId="33" borderId="84" xfId="46" applyNumberFormat="1" applyFont="1" applyFill="1" applyBorder="1" applyAlignment="1" applyProtection="1">
      <alignment horizontal="center" vertical="center" wrapText="1"/>
      <protection/>
    </xf>
    <xf numFmtId="183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83" fontId="4" fillId="33" borderId="37" xfId="46" applyNumberFormat="1" applyFont="1" applyFill="1" applyBorder="1" applyAlignment="1" applyProtection="1">
      <alignment horizontal="center" vertical="center" wrapText="1"/>
      <protection/>
    </xf>
    <xf numFmtId="183" fontId="4" fillId="33" borderId="36" xfId="46" applyNumberFormat="1" applyFont="1" applyFill="1" applyBorder="1" applyAlignment="1" applyProtection="1">
      <alignment horizontal="center" vertical="center" wrapText="1"/>
      <protection/>
    </xf>
    <xf numFmtId="183" fontId="4" fillId="33" borderId="89" xfId="46" applyNumberFormat="1" applyFont="1" applyFill="1" applyBorder="1" applyAlignment="1" applyProtection="1">
      <alignment horizontal="center" vertical="center" wrapText="1"/>
      <protection/>
    </xf>
    <xf numFmtId="0" fontId="19" fillId="0" borderId="72" xfId="0" applyFont="1" applyFill="1" applyBorder="1" applyAlignment="1" applyProtection="1">
      <alignment horizontal="left" vertical="center"/>
      <protection locked="0"/>
    </xf>
    <xf numFmtId="0" fontId="19" fillId="0" borderId="73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178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78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78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2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2038350</xdr:colOff>
      <xdr:row>3</xdr:row>
      <xdr:rowOff>28575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2000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1">
      <selection activeCell="C27" sqref="C27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48"/>
      <c r="B3" s="149"/>
      <c r="C3" s="149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0" t="str">
        <f>Identification!B4</f>
        <v>R-3867-2013, phase 2B - Volet 2</v>
      </c>
      <c r="C4" s="161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50" t="str">
        <f>Identification!B5</f>
        <v>Regroupement des organismes environnementaux en énergie (ROEÉ)</v>
      </c>
      <c r="C5" s="151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2" t="s">
        <v>2</v>
      </c>
      <c r="B6" s="153"/>
      <c r="C6" s="154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4" t="s">
        <v>3</v>
      </c>
      <c r="B7" s="162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5"/>
      <c r="B8" s="163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53</v>
      </c>
      <c r="C9" s="141">
        <f>Répartition!B30+Répartition!C30+Répartition!D30</f>
        <v>18281.03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60.5</v>
      </c>
      <c r="C11" s="141">
        <f>Répartition!E30+Répartition!F30+Répartition!G30+Répartition!H30</f>
        <v>13564.18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53</v>
      </c>
      <c r="C13" s="141">
        <f>Répartition!I30+Répartition!J30</f>
        <v>21200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11</v>
      </c>
      <c r="C15" s="141">
        <f>Répartition!K30+Répartition!L30</f>
        <v>880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177.5</v>
      </c>
      <c r="C17" s="36">
        <f>C9+C11+C13+C15</f>
        <v>53925.21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55" t="s">
        <v>12</v>
      </c>
      <c r="B19" s="156"/>
      <c r="C19" s="157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58" t="s">
        <v>13</v>
      </c>
      <c r="B20" s="159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68" t="s">
        <v>15</v>
      </c>
      <c r="B21" s="169"/>
      <c r="C21" s="27">
        <f>ROUND(0.03*C17,2)</f>
        <v>1617.76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68" t="s">
        <v>16</v>
      </c>
      <c r="B23" s="170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1" t="s">
        <v>56</v>
      </c>
      <c r="B25" s="172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73" t="s">
        <v>17</v>
      </c>
      <c r="B27" s="174"/>
      <c r="C27" s="19">
        <f>C21+C23+C25</f>
        <v>1617.76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75" t="s">
        <v>18</v>
      </c>
      <c r="B29" s="176"/>
      <c r="C29" s="145">
        <v>1839.6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66" t="s">
        <v>48</v>
      </c>
      <c r="B31" s="167"/>
      <c r="C31" s="84">
        <f>C17+C27+C29</f>
        <v>57382.57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1">
      <selection activeCell="D21" sqref="D21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84" t="s">
        <v>55</v>
      </c>
      <c r="B3" s="185"/>
      <c r="C3" s="185"/>
      <c r="D3" s="185"/>
      <c r="E3" s="185"/>
      <c r="F3" s="91"/>
    </row>
    <row r="4" spans="1:6" ht="24" customHeight="1">
      <c r="A4" s="5" t="s">
        <v>0</v>
      </c>
      <c r="B4" s="186" t="s">
        <v>81</v>
      </c>
      <c r="C4" s="187"/>
      <c r="D4" s="187"/>
      <c r="E4" s="188"/>
      <c r="F4" s="91"/>
    </row>
    <row r="5" spans="1:6" ht="19.5" customHeight="1">
      <c r="A5" s="6" t="s">
        <v>1</v>
      </c>
      <c r="B5" s="189" t="s">
        <v>70</v>
      </c>
      <c r="C5" s="190"/>
      <c r="D5" s="190"/>
      <c r="E5" s="191"/>
      <c r="F5" s="91"/>
    </row>
    <row r="6" spans="1:6" ht="15">
      <c r="A6" s="192" t="s">
        <v>20</v>
      </c>
      <c r="B6" s="193"/>
      <c r="C6" s="194"/>
      <c r="D6" s="85" t="s">
        <v>71</v>
      </c>
      <c r="E6" s="86"/>
      <c r="F6" s="91"/>
    </row>
    <row r="7" spans="1:6" ht="19.5" customHeight="1">
      <c r="A7" s="192" t="s">
        <v>34</v>
      </c>
      <c r="B7" s="195"/>
      <c r="C7" s="196"/>
      <c r="D7" s="87">
        <v>0</v>
      </c>
      <c r="E7" s="88"/>
      <c r="F7" s="91"/>
    </row>
    <row r="8" spans="1:6" ht="21.75" customHeight="1">
      <c r="A8" s="197" t="s">
        <v>35</v>
      </c>
      <c r="B8" s="198"/>
      <c r="C8" s="199"/>
      <c r="D8" s="200" t="s">
        <v>72</v>
      </c>
      <c r="E8" s="201"/>
      <c r="F8" s="91"/>
    </row>
    <row r="9" spans="1:6" ht="22.5" customHeight="1">
      <c r="A9" s="179" t="s">
        <v>45</v>
      </c>
      <c r="B9" s="180"/>
      <c r="C9" s="180"/>
      <c r="D9" s="180"/>
      <c r="E9" s="181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73</v>
      </c>
      <c r="B11" s="68" t="s">
        <v>74</v>
      </c>
      <c r="C11" s="68" t="s">
        <v>77</v>
      </c>
      <c r="D11" s="94">
        <v>300</v>
      </c>
      <c r="E11" s="73" t="s">
        <v>75</v>
      </c>
      <c r="F11" s="91"/>
    </row>
    <row r="12" spans="1:6" ht="30" customHeight="1">
      <c r="A12" s="45"/>
      <c r="B12" s="69"/>
      <c r="C12" s="69"/>
      <c r="D12" s="95"/>
      <c r="E12" s="73"/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/>
      <c r="B15" s="67"/>
      <c r="C15" s="67"/>
      <c r="D15" s="97"/>
      <c r="E15" s="73"/>
      <c r="F15" s="91"/>
    </row>
    <row r="16" spans="1:6" ht="30" customHeight="1">
      <c r="A16" s="45" t="s">
        <v>76</v>
      </c>
      <c r="B16" s="69">
        <v>12</v>
      </c>
      <c r="C16" s="69" t="s">
        <v>77</v>
      </c>
      <c r="D16" s="95">
        <v>195</v>
      </c>
      <c r="E16" s="74" t="s">
        <v>78</v>
      </c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 t="s">
        <v>82</v>
      </c>
      <c r="B20" s="182" t="s">
        <v>9</v>
      </c>
      <c r="C20" s="182" t="s">
        <v>9</v>
      </c>
      <c r="D20" s="97">
        <v>400</v>
      </c>
      <c r="E20" s="73" t="s">
        <v>83</v>
      </c>
      <c r="F20" s="91"/>
    </row>
    <row r="21" spans="1:6" ht="30" customHeight="1">
      <c r="A21" s="53"/>
      <c r="B21" s="183"/>
      <c r="C21" s="183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 t="s">
        <v>79</v>
      </c>
      <c r="B23" s="182" t="s">
        <v>9</v>
      </c>
      <c r="C23" s="71" t="s">
        <v>77</v>
      </c>
      <c r="D23" s="97">
        <v>80</v>
      </c>
      <c r="E23" s="73" t="s">
        <v>80</v>
      </c>
      <c r="F23" s="91"/>
    </row>
    <row r="24" spans="1:6" ht="30" customHeight="1">
      <c r="A24" s="49"/>
      <c r="B24" s="183"/>
      <c r="C24" s="72"/>
      <c r="D24" s="96"/>
      <c r="E24" s="76"/>
      <c r="F24" s="91"/>
    </row>
    <row r="25" spans="1:7" ht="13.5">
      <c r="A25" s="54"/>
      <c r="B25" s="32"/>
      <c r="C25" s="32"/>
      <c r="D25" s="32"/>
      <c r="E25" s="90"/>
      <c r="F25" s="91"/>
      <c r="G25" s="91"/>
    </row>
    <row r="26" spans="1:7" ht="12.75">
      <c r="A26" s="177" t="s">
        <v>28</v>
      </c>
      <c r="B26" s="178"/>
      <c r="C26" s="178"/>
      <c r="D26" s="178"/>
      <c r="E26" s="178"/>
      <c r="F26" s="91"/>
      <c r="G26" s="91"/>
    </row>
    <row r="27" spans="1:7" ht="12.75">
      <c r="A27" s="177" t="s">
        <v>29</v>
      </c>
      <c r="B27" s="178"/>
      <c r="C27" s="178"/>
      <c r="D27" s="178"/>
      <c r="E27" s="178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3:E3"/>
    <mergeCell ref="B4:E4"/>
    <mergeCell ref="B5:E5"/>
    <mergeCell ref="A6:C6"/>
    <mergeCell ref="A7:C7"/>
    <mergeCell ref="A8:C8"/>
    <mergeCell ref="D8:E8"/>
    <mergeCell ref="A27:E27"/>
    <mergeCell ref="A9:E9"/>
    <mergeCell ref="B20:B21"/>
    <mergeCell ref="C20:C21"/>
    <mergeCell ref="B23:B24"/>
    <mergeCell ref="A26:E2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tabSelected="1" zoomScaleSheetLayoutView="100" zoomScalePageLayoutView="0" workbookViewId="0" topLeftCell="A22">
      <selection activeCell="J20" sqref="J20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R-3867-2013, phase 2B - Volet 2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Regroupement des organismes environnementaux en énergie (ROEÉ)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Franklin Gertler</v>
      </c>
      <c r="C8" s="50">
        <f>Identification!A12</f>
        <v>0</v>
      </c>
      <c r="D8" s="50">
        <f>Identification!A13</f>
        <v>0</v>
      </c>
      <c r="E8" s="50">
        <f>Identification!A15</f>
        <v>0</v>
      </c>
      <c r="F8" s="38" t="str">
        <f>Identification!A16</f>
        <v>Bertrand Schepper</v>
      </c>
      <c r="G8" s="38">
        <f>Identification!A17</f>
        <v>0</v>
      </c>
      <c r="H8" s="51">
        <f>Identification!A18</f>
        <v>0</v>
      </c>
      <c r="I8" s="50" t="str">
        <f>Identification!A20</f>
        <v>Paul Chernick</v>
      </c>
      <c r="J8" s="51">
        <f>Identification!A21</f>
        <v>0</v>
      </c>
      <c r="K8" s="50" t="str">
        <f>Identification!A23</f>
        <v>Laurence Leduc-Primeau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300</v>
      </c>
      <c r="C9" s="117">
        <f>Identification!D12</f>
        <v>0</v>
      </c>
      <c r="D9" s="118">
        <f>Identification!D13</f>
        <v>0</v>
      </c>
      <c r="E9" s="116">
        <f>Identification!D15</f>
        <v>0</v>
      </c>
      <c r="F9" s="117">
        <f>Identification!D16</f>
        <v>195</v>
      </c>
      <c r="G9" s="117">
        <f>Identification!D17</f>
        <v>0</v>
      </c>
      <c r="H9" s="118">
        <f>Identification!D18</f>
        <v>0</v>
      </c>
      <c r="I9" s="116">
        <f>Identification!D20</f>
        <v>400</v>
      </c>
      <c r="J9" s="118">
        <f>Identification!D21</f>
        <v>0</v>
      </c>
      <c r="K9" s="116">
        <f>Identification!D23</f>
        <v>80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3</v>
      </c>
      <c r="C12" s="126"/>
      <c r="D12" s="127"/>
      <c r="E12" s="128"/>
      <c r="F12" s="129">
        <v>4</v>
      </c>
      <c r="G12" s="129"/>
      <c r="H12" s="127"/>
      <c r="I12" s="128">
        <v>4</v>
      </c>
      <c r="J12" s="127"/>
      <c r="K12" s="128"/>
      <c r="L12" s="127"/>
    </row>
    <row r="13" spans="1:12" ht="30.75" customHeight="1">
      <c r="A13" s="64" t="s">
        <v>36</v>
      </c>
      <c r="B13" s="130">
        <v>2</v>
      </c>
      <c r="C13" s="131"/>
      <c r="D13" s="132"/>
      <c r="E13" s="130"/>
      <c r="F13" s="131">
        <v>0.5</v>
      </c>
      <c r="G13" s="131"/>
      <c r="H13" s="132"/>
      <c r="I13" s="130">
        <v>1</v>
      </c>
      <c r="J13" s="132"/>
      <c r="K13" s="130"/>
      <c r="L13" s="132"/>
    </row>
    <row r="14" spans="1:12" ht="30.75" customHeight="1">
      <c r="A14" s="64" t="s">
        <v>37</v>
      </c>
      <c r="B14" s="130">
        <v>1</v>
      </c>
      <c r="C14" s="131"/>
      <c r="D14" s="132"/>
      <c r="E14" s="130"/>
      <c r="F14" s="131">
        <v>5</v>
      </c>
      <c r="G14" s="131"/>
      <c r="H14" s="132"/>
      <c r="I14" s="130">
        <v>3</v>
      </c>
      <c r="J14" s="132"/>
      <c r="K14" s="130"/>
      <c r="L14" s="132"/>
    </row>
    <row r="15" spans="1:12" ht="30.75" customHeight="1">
      <c r="A15" s="64" t="s">
        <v>38</v>
      </c>
      <c r="B15" s="130">
        <v>1</v>
      </c>
      <c r="C15" s="131"/>
      <c r="D15" s="132"/>
      <c r="E15" s="130"/>
      <c r="F15" s="131">
        <v>3</v>
      </c>
      <c r="G15" s="131"/>
      <c r="H15" s="132"/>
      <c r="I15" s="130">
        <v>2</v>
      </c>
      <c r="J15" s="132"/>
      <c r="K15" s="130"/>
      <c r="L15" s="132"/>
    </row>
    <row r="16" spans="1:12" ht="30.75" customHeight="1">
      <c r="A16" s="64" t="s">
        <v>65</v>
      </c>
      <c r="B16" s="130">
        <v>4</v>
      </c>
      <c r="C16" s="131"/>
      <c r="D16" s="132"/>
      <c r="E16" s="130"/>
      <c r="F16" s="131">
        <v>12</v>
      </c>
      <c r="G16" s="131"/>
      <c r="H16" s="132"/>
      <c r="I16" s="130">
        <v>19</v>
      </c>
      <c r="J16" s="132"/>
      <c r="K16" s="130"/>
      <c r="L16" s="132"/>
    </row>
    <row r="17" spans="1:12" ht="30.75" customHeight="1">
      <c r="A17" s="64" t="s">
        <v>66</v>
      </c>
      <c r="B17" s="130">
        <v>1</v>
      </c>
      <c r="C17" s="131"/>
      <c r="D17" s="132"/>
      <c r="E17" s="130"/>
      <c r="F17" s="131">
        <v>3</v>
      </c>
      <c r="G17" s="131"/>
      <c r="H17" s="132"/>
      <c r="I17" s="130">
        <v>2</v>
      </c>
      <c r="J17" s="132"/>
      <c r="K17" s="130"/>
      <c r="L17" s="132"/>
    </row>
    <row r="18" spans="1:12" ht="30.75" customHeight="1">
      <c r="A18" s="64" t="s">
        <v>68</v>
      </c>
      <c r="B18" s="130">
        <v>1</v>
      </c>
      <c r="C18" s="131"/>
      <c r="D18" s="132"/>
      <c r="E18" s="130"/>
      <c r="F18" s="131">
        <v>2</v>
      </c>
      <c r="G18" s="131"/>
      <c r="H18" s="132"/>
      <c r="I18" s="130">
        <v>2</v>
      </c>
      <c r="J18" s="132"/>
      <c r="K18" s="130"/>
      <c r="L18" s="132"/>
    </row>
    <row r="19" spans="1:12" ht="30.75" customHeight="1">
      <c r="A19" s="64" t="s">
        <v>67</v>
      </c>
      <c r="B19" s="130">
        <v>10</v>
      </c>
      <c r="C19" s="131"/>
      <c r="D19" s="132"/>
      <c r="E19" s="130"/>
      <c r="F19" s="131">
        <v>6</v>
      </c>
      <c r="G19" s="131"/>
      <c r="H19" s="132"/>
      <c r="I19" s="130">
        <v>5</v>
      </c>
      <c r="J19" s="132"/>
      <c r="K19" s="130"/>
      <c r="L19" s="132"/>
    </row>
    <row r="20" spans="1:12" ht="30.75" customHeight="1">
      <c r="A20" s="64" t="s">
        <v>61</v>
      </c>
      <c r="B20" s="130">
        <v>5</v>
      </c>
      <c r="C20" s="131"/>
      <c r="D20" s="132"/>
      <c r="E20" s="130"/>
      <c r="F20" s="131">
        <v>2</v>
      </c>
      <c r="G20" s="131"/>
      <c r="H20" s="132"/>
      <c r="I20" s="130">
        <v>1</v>
      </c>
      <c r="J20" s="132"/>
      <c r="K20" s="130"/>
      <c r="L20" s="132"/>
    </row>
    <row r="21" spans="1:12" ht="30.75" customHeight="1">
      <c r="A21" s="64" t="s">
        <v>39</v>
      </c>
      <c r="B21" s="130">
        <v>20</v>
      </c>
      <c r="C21" s="131"/>
      <c r="D21" s="132"/>
      <c r="E21" s="131"/>
      <c r="F21" s="131">
        <v>20</v>
      </c>
      <c r="G21" s="131"/>
      <c r="H21" s="132"/>
      <c r="I21" s="133">
        <v>10</v>
      </c>
      <c r="J21" s="132"/>
      <c r="K21" s="133"/>
      <c r="L21" s="132"/>
    </row>
    <row r="22" spans="1:12" ht="30.75" customHeight="1">
      <c r="A22" s="64" t="s">
        <v>63</v>
      </c>
      <c r="B22" s="130">
        <v>5</v>
      </c>
      <c r="C22" s="131"/>
      <c r="D22" s="132"/>
      <c r="E22" s="130"/>
      <c r="F22" s="131">
        <v>3</v>
      </c>
      <c r="G22" s="131"/>
      <c r="H22" s="132"/>
      <c r="I22" s="130">
        <v>4</v>
      </c>
      <c r="J22" s="132"/>
      <c r="K22" s="130">
        <v>11</v>
      </c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53</v>
      </c>
      <c r="C25" s="122">
        <f t="shared" si="0"/>
        <v>0</v>
      </c>
      <c r="D25" s="122">
        <f>SUM(D12:D24)</f>
        <v>0</v>
      </c>
      <c r="E25" s="122">
        <f t="shared" si="0"/>
        <v>0</v>
      </c>
      <c r="F25" s="122">
        <f t="shared" si="0"/>
        <v>60.5</v>
      </c>
      <c r="G25" s="122">
        <f t="shared" si="0"/>
        <v>0</v>
      </c>
      <c r="H25" s="122">
        <f t="shared" si="0"/>
        <v>0</v>
      </c>
      <c r="I25" s="122">
        <f t="shared" si="0"/>
        <v>53</v>
      </c>
      <c r="J25" s="122">
        <f t="shared" si="0"/>
        <v>0</v>
      </c>
      <c r="K25" s="122">
        <f>SUM(K12:K24)</f>
        <v>11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15900</v>
      </c>
      <c r="C26" s="123">
        <f t="shared" si="1"/>
        <v>0</v>
      </c>
      <c r="D26" s="123">
        <f t="shared" si="1"/>
        <v>0</v>
      </c>
      <c r="E26" s="123">
        <f t="shared" si="1"/>
        <v>0</v>
      </c>
      <c r="F26" s="123">
        <f t="shared" si="1"/>
        <v>11797.5</v>
      </c>
      <c r="G26" s="123">
        <f t="shared" si="1"/>
        <v>0</v>
      </c>
      <c r="H26" s="123">
        <f t="shared" si="1"/>
        <v>0</v>
      </c>
      <c r="I26" s="123">
        <f t="shared" si="1"/>
        <v>21200</v>
      </c>
      <c r="J26" s="123">
        <f t="shared" si="1"/>
        <v>0</v>
      </c>
      <c r="K26" s="123">
        <f t="shared" si="1"/>
        <v>880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>
        <v>2381.03</v>
      </c>
      <c r="C28" s="136"/>
      <c r="D28" s="136"/>
      <c r="E28" s="136"/>
      <c r="F28" s="136">
        <v>1766.68</v>
      </c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18281.03</v>
      </c>
      <c r="C30" s="124">
        <f aca="true" t="shared" si="2" ref="C30:L30">C26+C28</f>
        <v>0</v>
      </c>
      <c r="D30" s="124">
        <f t="shared" si="2"/>
        <v>0</v>
      </c>
      <c r="E30" s="124">
        <f t="shared" si="2"/>
        <v>0</v>
      </c>
      <c r="F30" s="124">
        <f t="shared" si="2"/>
        <v>13564.18</v>
      </c>
      <c r="G30" s="124">
        <f>G26+G28</f>
        <v>0</v>
      </c>
      <c r="H30" s="124">
        <f t="shared" si="2"/>
        <v>0</v>
      </c>
      <c r="I30" s="124">
        <f t="shared" si="2"/>
        <v>21200</v>
      </c>
      <c r="J30" s="124">
        <f t="shared" si="2"/>
        <v>0</v>
      </c>
      <c r="K30" s="124">
        <f t="shared" si="2"/>
        <v>880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11" sqref="A11:E11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84"/>
      <c r="B3" s="185"/>
      <c r="C3" s="185"/>
      <c r="D3" s="185"/>
      <c r="E3" s="185"/>
    </row>
    <row r="4" spans="1:5" ht="18" customHeight="1">
      <c r="A4" s="98" t="s">
        <v>0</v>
      </c>
      <c r="B4" s="216" t="str">
        <f>Identification!B4</f>
        <v>R-3867-2013, phase 2B - Volet 2</v>
      </c>
      <c r="C4" s="217"/>
      <c r="D4" s="217"/>
      <c r="E4" s="218"/>
    </row>
    <row r="5" spans="1:5" ht="18" customHeight="1" thickBot="1">
      <c r="A5" s="99" t="s">
        <v>1</v>
      </c>
      <c r="B5" s="219" t="str">
        <f>Identification!B5</f>
        <v>Regroupement des organismes environnementaux en énergie (ROEÉ)</v>
      </c>
      <c r="C5" s="219"/>
      <c r="D5" s="219"/>
      <c r="E5" s="220"/>
    </row>
    <row r="6" spans="1:5" ht="25.5" customHeight="1" thickBot="1">
      <c r="A6" s="221" t="s">
        <v>69</v>
      </c>
      <c r="B6" s="222"/>
      <c r="C6" s="222"/>
      <c r="D6" s="222"/>
      <c r="E6" s="223"/>
    </row>
    <row r="7" spans="1:5" ht="19.5" customHeight="1">
      <c r="A7" s="224"/>
      <c r="B7" s="225"/>
      <c r="C7" s="225"/>
      <c r="D7" s="225"/>
      <c r="E7" s="226"/>
    </row>
    <row r="8" spans="1:5" ht="19.5" customHeight="1">
      <c r="A8" s="210" t="s">
        <v>84</v>
      </c>
      <c r="B8" s="211"/>
      <c r="C8" s="211"/>
      <c r="D8" s="211"/>
      <c r="E8" s="212"/>
    </row>
    <row r="9" spans="1:5" ht="19.5" customHeight="1">
      <c r="A9" s="210"/>
      <c r="B9" s="211"/>
      <c r="C9" s="211"/>
      <c r="D9" s="211"/>
      <c r="E9" s="212"/>
    </row>
    <row r="10" spans="1:5" ht="19.5" customHeight="1">
      <c r="A10" s="210"/>
      <c r="B10" s="211"/>
      <c r="C10" s="211"/>
      <c r="D10" s="211"/>
      <c r="E10" s="212"/>
    </row>
    <row r="11" spans="1:5" ht="19.5" customHeight="1">
      <c r="A11" s="210"/>
      <c r="B11" s="211"/>
      <c r="C11" s="211"/>
      <c r="D11" s="211"/>
      <c r="E11" s="212"/>
    </row>
    <row r="12" spans="1:5" ht="19.5" customHeight="1">
      <c r="A12" s="210"/>
      <c r="B12" s="211"/>
      <c r="C12" s="211"/>
      <c r="D12" s="211"/>
      <c r="E12" s="212"/>
    </row>
    <row r="13" spans="1:5" ht="19.5" customHeight="1">
      <c r="A13" s="210"/>
      <c r="B13" s="211"/>
      <c r="C13" s="211"/>
      <c r="D13" s="211"/>
      <c r="E13" s="212"/>
    </row>
    <row r="14" spans="1:5" ht="19.5" customHeight="1">
      <c r="A14" s="210"/>
      <c r="B14" s="211"/>
      <c r="C14" s="211"/>
      <c r="D14" s="211"/>
      <c r="E14" s="212"/>
    </row>
    <row r="15" spans="1:5" ht="19.5" customHeight="1">
      <c r="A15" s="210"/>
      <c r="B15" s="211"/>
      <c r="C15" s="211"/>
      <c r="D15" s="211"/>
      <c r="E15" s="212"/>
    </row>
    <row r="16" spans="1:5" ht="19.5" customHeight="1">
      <c r="A16" s="210"/>
      <c r="B16" s="211"/>
      <c r="C16" s="211"/>
      <c r="D16" s="211"/>
      <c r="E16" s="212"/>
    </row>
    <row r="17" spans="1:5" ht="19.5" customHeight="1">
      <c r="A17" s="210"/>
      <c r="B17" s="211"/>
      <c r="C17" s="211"/>
      <c r="D17" s="211"/>
      <c r="E17" s="212"/>
    </row>
    <row r="18" spans="1:5" ht="19.5" customHeight="1">
      <c r="A18" s="210"/>
      <c r="B18" s="211"/>
      <c r="C18" s="211"/>
      <c r="D18" s="211"/>
      <c r="E18" s="212"/>
    </row>
    <row r="19" spans="1:5" ht="19.5" customHeight="1">
      <c r="A19" s="210"/>
      <c r="B19" s="211"/>
      <c r="C19" s="211"/>
      <c r="D19" s="211"/>
      <c r="E19" s="212"/>
    </row>
    <row r="20" spans="1:5" ht="19.5" customHeight="1">
      <c r="A20" s="210"/>
      <c r="B20" s="211"/>
      <c r="C20" s="211"/>
      <c r="D20" s="211"/>
      <c r="E20" s="212"/>
    </row>
    <row r="21" spans="1:5" ht="19.5" customHeight="1">
      <c r="A21" s="210"/>
      <c r="B21" s="211"/>
      <c r="C21" s="211"/>
      <c r="D21" s="211"/>
      <c r="E21" s="212"/>
    </row>
    <row r="22" spans="1:5" ht="19.5" customHeight="1">
      <c r="A22" s="210"/>
      <c r="B22" s="211"/>
      <c r="C22" s="211"/>
      <c r="D22" s="211"/>
      <c r="E22" s="212"/>
    </row>
    <row r="23" spans="1:5" ht="19.5" customHeight="1">
      <c r="A23" s="210"/>
      <c r="B23" s="211"/>
      <c r="C23" s="211"/>
      <c r="D23" s="211"/>
      <c r="E23" s="212"/>
    </row>
    <row r="24" spans="1:5" ht="19.5" customHeight="1">
      <c r="A24" s="210"/>
      <c r="B24" s="211"/>
      <c r="C24" s="211"/>
      <c r="D24" s="211"/>
      <c r="E24" s="212"/>
    </row>
    <row r="25" spans="1:5" ht="19.5" customHeight="1">
      <c r="A25" s="210"/>
      <c r="B25" s="211"/>
      <c r="C25" s="211"/>
      <c r="D25" s="211"/>
      <c r="E25" s="212"/>
    </row>
    <row r="26" spans="1:5" ht="19.5" customHeight="1">
      <c r="A26" s="210"/>
      <c r="B26" s="211"/>
      <c r="C26" s="211"/>
      <c r="D26" s="211"/>
      <c r="E26" s="212"/>
    </row>
    <row r="27" spans="1:5" ht="19.5" customHeight="1">
      <c r="A27" s="210"/>
      <c r="B27" s="211"/>
      <c r="C27" s="211"/>
      <c r="D27" s="211"/>
      <c r="E27" s="212"/>
    </row>
    <row r="28" spans="1:5" ht="19.5" customHeight="1">
      <c r="A28" s="210"/>
      <c r="B28" s="211"/>
      <c r="C28" s="211"/>
      <c r="D28" s="211"/>
      <c r="E28" s="212"/>
    </row>
    <row r="29" spans="1:5" ht="19.5" customHeight="1">
      <c r="A29" s="210"/>
      <c r="B29" s="211"/>
      <c r="C29" s="211"/>
      <c r="D29" s="211"/>
      <c r="E29" s="212"/>
    </row>
    <row r="30" spans="1:5" ht="19.5" customHeight="1">
      <c r="A30" s="210"/>
      <c r="B30" s="211"/>
      <c r="C30" s="211"/>
      <c r="D30" s="211"/>
      <c r="E30" s="212"/>
    </row>
    <row r="31" spans="1:5" ht="19.5" customHeight="1">
      <c r="A31" s="210"/>
      <c r="B31" s="211"/>
      <c r="C31" s="211"/>
      <c r="D31" s="211"/>
      <c r="E31" s="212"/>
    </row>
    <row r="32" spans="1:5" ht="19.5" customHeight="1">
      <c r="A32" s="210"/>
      <c r="B32" s="211"/>
      <c r="C32" s="211"/>
      <c r="D32" s="211"/>
      <c r="E32" s="212"/>
    </row>
    <row r="33" spans="1:5" ht="19.5" customHeight="1">
      <c r="A33" s="210"/>
      <c r="B33" s="211"/>
      <c r="C33" s="211"/>
      <c r="D33" s="211"/>
      <c r="E33" s="212"/>
    </row>
    <row r="34" spans="1:5" ht="19.5" customHeight="1">
      <c r="A34" s="210"/>
      <c r="B34" s="211"/>
      <c r="C34" s="211"/>
      <c r="D34" s="211"/>
      <c r="E34" s="212"/>
    </row>
    <row r="35" spans="1:5" ht="19.5" customHeight="1">
      <c r="A35" s="210"/>
      <c r="B35" s="211"/>
      <c r="C35" s="211"/>
      <c r="D35" s="211"/>
      <c r="E35" s="212"/>
    </row>
    <row r="36" spans="1:5" ht="19.5" customHeight="1">
      <c r="A36" s="210"/>
      <c r="B36" s="211"/>
      <c r="C36" s="211"/>
      <c r="D36" s="211"/>
      <c r="E36" s="212"/>
    </row>
    <row r="37" spans="1:5" ht="19.5" customHeight="1">
      <c r="A37" s="210"/>
      <c r="B37" s="211"/>
      <c r="C37" s="211"/>
      <c r="D37" s="211"/>
      <c r="E37" s="212"/>
    </row>
    <row r="38" spans="1:5" ht="19.5" customHeight="1">
      <c r="A38" s="210"/>
      <c r="B38" s="211"/>
      <c r="C38" s="211"/>
      <c r="D38" s="211"/>
      <c r="E38" s="212"/>
    </row>
    <row r="39" spans="1:5" ht="19.5" customHeight="1">
      <c r="A39" s="210"/>
      <c r="B39" s="211"/>
      <c r="C39" s="211"/>
      <c r="D39" s="211"/>
      <c r="E39" s="212"/>
    </row>
    <row r="40" spans="1:5" ht="19.5" customHeight="1">
      <c r="A40" s="213"/>
      <c r="B40" s="214"/>
      <c r="C40" s="214"/>
      <c r="D40" s="214"/>
      <c r="E40" s="215"/>
    </row>
  </sheetData>
  <sheetProtection password="EF07" sheet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du ROEÉ - Volet 2 de la phase 2B </dc:subject>
  <dc:creator>Régie de l'énergie</dc:creator>
  <cp:keywords/>
  <dc:description/>
  <cp:lastModifiedBy>Bertrand</cp:lastModifiedBy>
  <cp:lastPrinted>2010-02-25T20:19:41Z</cp:lastPrinted>
  <dcterms:created xsi:type="dcterms:W3CDTF">2009-06-30T18:48:08Z</dcterms:created>
  <dcterms:modified xsi:type="dcterms:W3CDTF">2021-12-13T19:08:11Z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2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997</vt:lpwstr>
  </property>
  <property fmtid="{D5CDD505-2E9C-101B-9397-08002B2CF9AE}" pid="11" name="Deposa">
    <vt:lpwstr>97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6215200.00000000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124</vt:lpwstr>
  </property>
  <property fmtid="{D5CDD505-2E9C-101B-9397-08002B2CF9AE}" pid="19" name="Suj">
    <vt:lpwstr>Budget de participation du ROEÉ - Volet 2 de la phase 2B </vt:lpwstr>
  </property>
  <property fmtid="{D5CDD505-2E9C-101B-9397-08002B2CF9AE}" pid="20" name="Numéroplumit">
    <vt:lpwstr>1897</vt:lpwstr>
  </property>
  <property fmtid="{D5CDD505-2E9C-101B-9397-08002B2CF9AE}" pid="21" name="Cotedepiè">
    <vt:lpwstr>C-ROEÉ-0193</vt:lpwstr>
  </property>
  <property fmtid="{D5CDD505-2E9C-101B-9397-08002B2CF9AE}" pid="22" name="Anciennomdudocume">
    <vt:lpwstr>R-3867-2013 ph2 Vol2 _ROEEě_ Budget de participation_13dec2021SDÉ.xls</vt:lpwstr>
  </property>
  <property fmtid="{D5CDD505-2E9C-101B-9397-08002B2CF9AE}" pid="23" name="_dlc_Doc">
    <vt:lpwstr>W2HFWTQUJJY6-787750937-1205</vt:lpwstr>
  </property>
  <property fmtid="{D5CDD505-2E9C-101B-9397-08002B2CF9AE}" pid="24" name="_dlc_DocIdItemGu">
    <vt:lpwstr>0d1b531d-7802-4ed7-9051-64b26fed7450</vt:lpwstr>
  </property>
  <property fmtid="{D5CDD505-2E9C-101B-9397-08002B2CF9AE}" pid="25" name="_dlc_DocIdU">
    <vt:lpwstr>http://s10mtlweb:8081/997/_layouts/15/DocIdRedir.aspx?ID=W2HFWTQUJJY6-787750937-1205, W2HFWTQUJJY6-787750937-1205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C-ROEÉ-0193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1897.00000000000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