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1310"/>
  </bookViews>
  <sheets>
    <sheet name="GI-4 Doc 1 p1 révisé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 localSheetId="0">#N/A</definedName>
    <definedName name="\a">#REF!</definedName>
    <definedName name="\b">#REF!</definedName>
    <definedName name="\c" localSheetId="0">#REF!</definedName>
    <definedName name="\c">#REF!</definedName>
    <definedName name="\e">#REF!</definedName>
    <definedName name="\f">#REF!</definedName>
    <definedName name="\i">#REF!</definedName>
    <definedName name="\k">#REF!</definedName>
    <definedName name="\o">#REF!</definedName>
    <definedName name="\p" localSheetId="0">#REF!</definedName>
    <definedName name="\p">#REF!</definedName>
    <definedName name="\t" localSheetId="0">#REF!</definedName>
    <definedName name="\t">#REF!</definedName>
    <definedName name="\u" localSheetId="0">#REF!</definedName>
    <definedName name="\u">#REF!</definedName>
    <definedName name="\x">'[3]Exh 1'!#REF!</definedName>
    <definedName name="_8586">#REF!</definedName>
    <definedName name="_Fill" hidden="1">'[4]2001(5+7)'!#REF!</definedName>
    <definedName name="_GAS96" localSheetId="0">#REF!</definedName>
    <definedName name="_GAS96">#REF!</definedName>
    <definedName name="_Key1" hidden="1">#REF!</definedName>
    <definedName name="_MSG1" localSheetId="0">#REF!</definedName>
    <definedName name="_MSG1">#REF!</definedName>
    <definedName name="_Order1" hidden="1">255</definedName>
    <definedName name="_run1998">#REF!</definedName>
    <definedName name="_RUN1999">#REF!</definedName>
    <definedName name="_Sort" hidden="1">#REF!</definedName>
    <definedName name="A">[5]ETATS95!$FU$400:$GF$440</definedName>
    <definedName name="ACTUAL" localSheetId="0">#REF!</definedName>
    <definedName name="ACTUAL">#REF!</definedName>
    <definedName name="amelior" hidden="1">{"Year 2 Page 1",#N/A,FALSE,"Bu9457AVE";"Year 2 Balance",#N/A,FALSE,"Bu9457AVE"}</definedName>
    <definedName name="ANAL1" localSheetId="0">#REF!</definedName>
    <definedName name="ANAL1">#REF!</definedName>
    <definedName name="ANALYSIS" localSheetId="0">#REF!</definedName>
    <definedName name="ANALYSIS">#REF!</definedName>
    <definedName name="AOU">#REF!</definedName>
    <definedName name="apr">#REF!</definedName>
    <definedName name="bankingavenor" localSheetId="0">#REF!</definedName>
    <definedName name="bankingavenor">#REF!</definedName>
    <definedName name="bankingdeschenes" localSheetId="0">#REF!</definedName>
    <definedName name="bankingdeschenes">#REF!</definedName>
    <definedName name="bankingeddy" localSheetId="0">#REF!</definedName>
    <definedName name="bankingeddy">#REF!</definedName>
    <definedName name="bankingeddy120" localSheetId="0">#REF!</definedName>
    <definedName name="bankingeddy120">#REF!</definedName>
    <definedName name="bankingmaclaren" localSheetId="0">#REF!</definedName>
    <definedName name="bankingmaclaren">#REF!</definedName>
    <definedName name="BCOL" localSheetId="0">#REF!</definedName>
    <definedName name="BCOL">#REF!</definedName>
    <definedName name="blabla" localSheetId="0" hidden="1">{#N/A,#N/A,FALSE,"ETATS95"}</definedName>
    <definedName name="blabla" hidden="1">{#N/A,#N/A,FALSE,"ETATS95"}</definedName>
    <definedName name="blabla2" localSheetId="0" hidden="1">{"Detailed Income",#N/A,FALSE,"ETATS95"}</definedName>
    <definedName name="blabla2" hidden="1">{"Detailed Income",#N/A,FALSE,"ETATS95"}</definedName>
    <definedName name="BLOCKVOL" localSheetId="0">#REF!</definedName>
    <definedName name="BLOCKVOL">#REF!</definedName>
    <definedName name="bu95rev" hidden="1">{"Year 2 Page 1",#N/A,FALSE,"Bu9457AVE";"Year 2 Balance",#N/A,FALSE,"Bu9457AVE"}</definedName>
    <definedName name="BUDGAS" localSheetId="0">#REF!</definedName>
    <definedName name="BUDGAS">#REF!</definedName>
    <definedName name="BUDGET" localSheetId="0">#REF!</definedName>
    <definedName name="BUDGET">#REF!</definedName>
    <definedName name="BUDNAME" localSheetId="0">#REF!</definedName>
    <definedName name="BUDNAME">#REF!</definedName>
    <definedName name="BUDVOL">#N/A</definedName>
    <definedName name="CAP_TAX_RATE">[6]WFeasoParam!$B$6</definedName>
    <definedName name="CHANGE" localSheetId="0">#REF!</definedName>
    <definedName name="CHANGE">#REF!</definedName>
    <definedName name="CHANGERATE" localSheetId="0">#REF!</definedName>
    <definedName name="CHANGERATE">#REF!</definedName>
    <definedName name="CODE">#REF!</definedName>
    <definedName name="CONSTRUCTION_1">[6]WFeasoParam!$B$9</definedName>
    <definedName name="COP">#REF!</definedName>
    <definedName name="CORNER" localSheetId="0">#REF!</definedName>
    <definedName name="CORNER">#REF!</definedName>
    <definedName name="COUTMOYENAVENOR" localSheetId="0">#REF!</definedName>
    <definedName name="COUTMOYENAVENOR">#REF!</definedName>
    <definedName name="COUTMOYENDESCHENES" localSheetId="0">#REF!</definedName>
    <definedName name="COUTMOYENDESCHENES">#REF!</definedName>
    <definedName name="COUTMOYENEDDY" localSheetId="0">#REF!</definedName>
    <definedName name="COUTMOYENEDDY">#REF!</definedName>
    <definedName name="COUTMOYENEDDY120" localSheetId="0">#REF!</definedName>
    <definedName name="COUTMOYENEDDY120">#REF!</definedName>
    <definedName name="coutmoyenmaclaren" localSheetId="0">#REF!</definedName>
    <definedName name="coutmoyenmaclaren">#REF!</definedName>
    <definedName name="CURTAILACT" localSheetId="0">#REF!</definedName>
    <definedName name="CURTAILACT">#REF!</definedName>
    <definedName name="CURTAILBUD" localSheetId="0">#REF!</definedName>
    <definedName name="CURTAILBUD">#REF!</definedName>
    <definedName name="CURVOL" localSheetId="0">#REF!</definedName>
    <definedName name="CURVOL">#REF!</definedName>
    <definedName name="D" localSheetId="0">#REF!</definedName>
    <definedName name="D">#REF!</definedName>
    <definedName name="DEC">#REF!</definedName>
    <definedName name="DEGREE">#REF!</definedName>
    <definedName name="DEMAND" localSheetId="0">#REF!</definedName>
    <definedName name="DEMAND">#REF!</definedName>
    <definedName name="DMDINPUT" localSheetId="0">#REF!</definedName>
    <definedName name="DMDINPUT">#REF!</definedName>
    <definedName name="E" localSheetId="0">#REF!</definedName>
    <definedName name="E">[5]ETATS95!#REF!</definedName>
    <definedName name="EB_Eddy" localSheetId="0">#REF!</definedName>
    <definedName name="EB_Eddy">#REF!</definedName>
    <definedName name="ef" localSheetId="0" hidden="1">{"Assets w.s.",#N/A,FALSE,"ETATS95";"Liabilities W.S.",#N/A,FALSE,"ETATS95";"Income Statement W.",#N/A,FALSE,"ETATS95";"bALANCE Sheet",#N/A,FALSE,"ETATS95";"Retained Earnings",#N/A,FALSE,"ETATS95";"Summarised Income",#N/A,FALSE,"ETATS95";"Details",#N/A,FALSE,"ETATS95";"Detailed Income",#N/A,FALSE,"ETATS95";"Detailed Income with percentage",#N/A,FALSE,"ETATS95";"Notes",#N/A,FALSE,"ETATS95";"Cost per customer",#N/A,FALSE,"ETATS95";"Change in financial position",#N/A,FALSE,"ETATS95"}</definedName>
    <definedName name="ef" hidden="1">{"Assets w.s.",#N/A,FALSE,"ETATS95";"Liabilities W.S.",#N/A,FALSE,"ETATS95";"Income Statement W.",#N/A,FALSE,"ETATS95";"bALANCE Sheet",#N/A,FALSE,"ETATS95";"Retained Earnings",#N/A,FALSE,"ETATS95";"Summarised Income",#N/A,FALSE,"ETATS95";"Details",#N/A,FALSE,"ETATS95";"Detailed Income",#N/A,FALSE,"ETATS95";"Detailed Income with percentage",#N/A,FALSE,"ETATS95";"Notes",#N/A,FALSE,"ETATS95";"Cost per customer",#N/A,FALSE,"ETATS95";"Change in financial position",#N/A,FALSE,"ETATS95"}</definedName>
    <definedName name="ETAT">#REF!</definedName>
    <definedName name="ETAT2">#N/A</definedName>
    <definedName name="Exhibit7">#REF!</definedName>
    <definedName name="F" localSheetId="0">#REF!</definedName>
    <definedName name="F">#REF!</definedName>
    <definedName name="FEV">#REF!</definedName>
    <definedName name="FORGAS">#N/A</definedName>
    <definedName name="GAS" localSheetId="0">#REF!</definedName>
    <definedName name="GAS">#REF!</definedName>
    <definedName name="GASCOST86">#N/A</definedName>
    <definedName name="GASCOST87">#N/A</definedName>
    <definedName name="GAZVOL">#N/A</definedName>
    <definedName name="GC_LAG">[6]WFeasoParam!$B$17</definedName>
    <definedName name="INPUTVOL" localSheetId="0">#REF!</definedName>
    <definedName name="INPUTVOL">#REF!</definedName>
    <definedName name="JAN">#REF!</definedName>
    <definedName name="JUL">#REF!</definedName>
    <definedName name="JUN">#REF!</definedName>
    <definedName name="MAI">#REF!</definedName>
    <definedName name="MAR">#REF!</definedName>
    <definedName name="Month" localSheetId="0">#REF!</definedName>
    <definedName name="Month">#REF!</definedName>
    <definedName name="MUNI_TAX_RATE">[6]WFeasoParam!$B$5</definedName>
    <definedName name="NOV">#REF!</definedName>
    <definedName name="NPV_IND_CUSTOMERS">#REF!</definedName>
    <definedName name="O_M_LEAD">[6]WFeasoParam!$B$16</definedName>
    <definedName name="OCT">#REF!</definedName>
    <definedName name="OPAUTRESCHARGES">#REF!</definedName>
    <definedName name="OPERATION1">#REF!</definedName>
    <definedName name="OPERATION2">#REF!</definedName>
    <definedName name="OPSALAIRES">#REF!</definedName>
    <definedName name="OVEREARD">[7]CLOBOOK.XLS!#REF!</definedName>
    <definedName name="OVEREARN">[7]CLOBOOK.XLS!#REF!</definedName>
    <definedName name="PAGE1">#N/A</definedName>
    <definedName name="PAGE2">#N/A</definedName>
    <definedName name="PAGE3">#N/A</definedName>
    <definedName name="PAGE4">#N/A</definedName>
    <definedName name="PAGE5">#N/A</definedName>
    <definedName name="POINTER">#REF!</definedName>
    <definedName name="Print_Area" localSheetId="0">'GI-4 Doc 1 p1 révisé'!$A$1:$U$73</definedName>
    <definedName name="Print_Area_MI">#REF!</definedName>
    <definedName name="Print_Titles_MI" localSheetId="0">#REF!</definedName>
    <definedName name="Print_Titles_MI">#REF!</definedName>
    <definedName name="PRINT1">#REF!</definedName>
    <definedName name="RANGE" localSheetId="0">#REF!</definedName>
    <definedName name="RANGE">#REF!</definedName>
    <definedName name="RATEACTUAL" localSheetId="0">#REF!</definedName>
    <definedName name="RATEACTUAL">#REF!</definedName>
    <definedName name="RATEBASB">[7]CLOBOOK.XLS!#REF!</definedName>
    <definedName name="RATEBASE">[7]CLOBOOK.XLS!#REF!</definedName>
    <definedName name="RATEBUDGET" localSheetId="0">#REF!</definedName>
    <definedName name="RATEBUDGET">#REF!</definedName>
    <definedName name="RATES" localSheetId="0">#REF!</definedName>
    <definedName name="RATES">#REF!</definedName>
    <definedName name="RATETYPE" localSheetId="0">#REF!</definedName>
    <definedName name="RATETYPE">#REF!</definedName>
    <definedName name="REGINC">[7]CLOBOOK.XLS!#REF!</definedName>
    <definedName name="REGINCA">[7]CLOBOOK.XLS!#REF!</definedName>
    <definedName name="REPORT" localSheetId="0">#REF!</definedName>
    <definedName name="REPORT">#REF!</definedName>
    <definedName name="RETAIN" localSheetId="0">#REF!</definedName>
    <definedName name="RETAIN">#REF!</definedName>
    <definedName name="RETEARN">[7]CLOBOOK.XLS!#REF!</definedName>
    <definedName name="REVENUE">#N/A</definedName>
    <definedName name="SALES">[7]CLOBOOK.XLS!#REF!</definedName>
    <definedName name="SEP">#REF!</definedName>
    <definedName name="SLOT">#REF!</definedName>
    <definedName name="SLOT1">#REF!</definedName>
    <definedName name="SLOT2">#REF!</definedName>
    <definedName name="SLOT3">#REF!</definedName>
    <definedName name="START">#REF!</definedName>
    <definedName name="STATS">#REF!</definedName>
    <definedName name="SUMMAR" localSheetId="0">#REF!</definedName>
    <definedName name="SUMMAR">#REF!</definedName>
    <definedName name="SUMMARY" localSheetId="0">#REF!</definedName>
    <definedName name="SUMMARY">#REF!</definedName>
    <definedName name="TACTUAL" localSheetId="0">#REF!</definedName>
    <definedName name="TACTUAL">#REF!</definedName>
    <definedName name="TAX_RATE">[6]WFeasoParam!$B$4</definedName>
    <definedName name="TBUDGET" localSheetId="0">#REF!</definedName>
    <definedName name="TBUDGET">#REF!</definedName>
    <definedName name="THEKEY" localSheetId="0">#REF!</definedName>
    <definedName name="THEKEY">#REF!</definedName>
    <definedName name="TOGGLE" localSheetId="0">#REF!</definedName>
    <definedName name="TOGGLE">#REF!</definedName>
    <definedName name="unbilferm" localSheetId="0">#REF!</definedName>
    <definedName name="unbilferm">#REF!</definedName>
    <definedName name="UNBILLED" localSheetId="0">#REF!</definedName>
    <definedName name="UNBILLED">#REF!</definedName>
    <definedName name="UPDATE" localSheetId="0">#REF!</definedName>
    <definedName name="UPDATE">#REF!</definedName>
    <definedName name="UpdateDoc" localSheetId="0">#REF!</definedName>
    <definedName name="UpdateDoc">#REF!</definedName>
    <definedName name="VOLUME" localSheetId="0">#REF!</definedName>
    <definedName name="VOLUME">#REF!</definedName>
    <definedName name="VOLUMES" localSheetId="0">#REF!</definedName>
    <definedName name="VOLUMES">#REF!</definedName>
    <definedName name="WACC">[6]WFeasoParam!$B$1</definedName>
    <definedName name="wrn.ACC." hidden="1">{"acc95e",#N/A,FALSE,"DEP95EST";"ACC96",#N/A,FALSE,"DEP95EST"}</definedName>
    <definedName name="wrn.ASSETS._.WORKSHEET." localSheetId="0" hidden="1">{#N/A,#N/A,FALSE,"ETATS95"}</definedName>
    <definedName name="wrn.ASSETS._.WORKSHEET." hidden="1">{#N/A,#N/A,FALSE,"ETATS95"}</definedName>
    <definedName name="wrn.balance." hidden="1">{"balance",#N/A,FALSE,"worksheets"}</definedName>
    <definedName name="wrn.CAPITAL." hidden="1">{"addcap95e",#N/A,FALSE,"DEP95EST";"addcap96",#N/A,FALSE,"DEP95EST"}</definedName>
    <definedName name="wrn.cash." hidden="1">{"cash",#N/A,FALSE,"CASH96"}</definedName>
    <definedName name="wrn.deftaxes." hidden="1">{"deftaxes",#N/A,FALSE,"worksheets"}</definedName>
    <definedName name="wrn.DETAILED._.INCOME." localSheetId="0" hidden="1">{"Detailed Income",#N/A,FALSE,"ETATS95"}</definedName>
    <definedName name="wrn.DETAILED._.INCOME." hidden="1">{"Detailed Income",#N/A,FALSE,"ETATS95"}</definedName>
    <definedName name="wrn.etat." hidden="1">{"etat",#N/A,FALSE,"CASH96"}</definedName>
    <definedName name="wrn.Etats._.financiers." localSheetId="0" hidden="1">{"Assets w.s.",#N/A,FALSE,"ETATS95";"Liabilities W.S.",#N/A,FALSE,"ETATS95";"Income Statement W.",#N/A,FALSE,"ETATS95";"bALANCE Sheet",#N/A,FALSE,"ETATS95";"Retained Earnings",#N/A,FALSE,"ETATS95";"Summarised Income",#N/A,FALSE,"ETATS95";"Details",#N/A,FALSE,"ETATS95";"Detailed Income",#N/A,FALSE,"ETATS95";"Detailed Income with percentage",#N/A,FALSE,"ETATS95";"Notes",#N/A,FALSE,"ETATS95";"Cost per customer",#N/A,FALSE,"ETATS95";"Change in financial position",#N/A,FALSE,"ETATS95"}</definedName>
    <definedName name="wrn.Etats._.financiers." hidden="1">{"Assets w.s.",#N/A,FALSE,"ETATS95";"Liabilities W.S.",#N/A,FALSE,"ETATS95";"Income Statement W.",#N/A,FALSE,"ETATS95";"bALANCE Sheet",#N/A,FALSE,"ETATS95";"Retained Earnings",#N/A,FALSE,"ETATS95";"Summarised Income",#N/A,FALSE,"ETATS95";"Details",#N/A,FALSE,"ETATS95";"Detailed Income",#N/A,FALSE,"ETATS95";"Detailed Income with percentage",#N/A,FALSE,"ETATS95";"Notes",#N/A,FALSE,"ETATS95";"Cost per customer",#N/A,FALSE,"ETATS95";"Change in financial position",#N/A,FALSE,"ETATS95"}</definedName>
    <definedName name="wrn.Exhibit_A." localSheetId="0" hidden="1">{"Page1",#N/A,FALSE,"Class_Def"}</definedName>
    <definedName name="wrn.Exhibit_A." hidden="1">{"Page1",#N/A,FALSE,"Class_Def"}</definedName>
    <definedName name="wrn.Exhibit_All." localSheetId="0" hidden="1">{"Exhibit_Unit_Rate",#N/A,FALSE,"Unit_Rates";"Page1",#N/A,FALSE,"Class_Def";"Exhibit_Redesign",#N/A,FALSE,"Redesign (2)"}</definedName>
    <definedName name="wrn.Exhibit_All." hidden="1">{"Exhibit_Unit_Rate",#N/A,FALSE,"Unit_Rates";"Page1",#N/A,FALSE,"Class_Def";"Exhibit_Redesign",#N/A,FALSE,"Redesign (2)"}</definedName>
    <definedName name="wrn.expenses." hidden="1">{"expenses",#N/A,FALSE,"worksheets"}</definedName>
    <definedName name="wrn.Full." localSheetId="0" hidden="1">{"Page1",#N/A,TRUE,"Class_Def";"Detail",#N/A,TRUE,"Class_Def"}</definedName>
    <definedName name="wrn.Full." hidden="1">{"Page1",#N/A,TRUE,"Class_Def";"Detail",#N/A,TRUE,"Class_Def"}</definedName>
    <definedName name="wrn.GAZ." hidden="1">{"gascost",#N/A,FALSE,"GC96BUDHIST";"page 1",#N/A,FALSE,"GC96BUDHIST"}</definedName>
    <definedName name="wrn.intercomp." hidden="1">{"intercomp",#N/A,FALSE,"worksheets"}</definedName>
    <definedName name="wrn.payables." hidden="1">{"payables",#N/A,FALSE,"worksheets"}</definedName>
    <definedName name="wrn.PCC." hidden="1">{"INPUTS",#N/A,TRUE,"PCC";"RESULTS1",#N/A,TRUE,"PCC";"RESULTS2",#N/A,TRUE,"PCC"}</definedName>
    <definedName name="wrn.plant." hidden="1">{"plant",#N/A,FALSE,"worksheets"}</definedName>
    <definedName name="wrn.ratestab." hidden="1">{"ratestab",#N/A,FALSE,"worksheets"}</definedName>
    <definedName name="wrn.receivables." hidden="1">{"receivables",#N/A,FALSE,"worksheets"}</definedName>
    <definedName name="wrn.Report." localSheetId="0" hidden="1">{"output",#N/A,FALSE}</definedName>
    <definedName name="wrn.Report." hidden="1">{"output",#N/A,FALSE}</definedName>
    <definedName name="wrn.river95." hidden="1">{"SHEET1",#N/A,FALSE,"river95"}</definedName>
    <definedName name="wrn.SUMMARY.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TAB._.1._.EXH." localSheetId="0" hidden="1">{"Schedule 1 P 1",#N/A,FALSE,"Tab 1 Exh";"Schedule 2 P 1",#N/A,FALSE,"Tab 1 Exh 2"}</definedName>
    <definedName name="wrn.TAB._.1._.EXH." hidden="1">{"Schedule 1 P 1",#N/A,FALSE,"Tab 1 Exh";"Schedule 2 P 1",#N/A,FALSE,"Tab 1 Exh 2"}</definedName>
    <definedName name="wrn.TAB._.2._.EXH." localSheetId="0" hidden="1">{"Schedule 1 P 1",#N/A,FALSE,"Tab 2 Exh";"Schedule 1 P 2",#N/A,FALSE,"Tab 2 Exh"}</definedName>
    <definedName name="wrn.TAB._.2._.EXH." hidden="1">{"Schedule 1 P 1",#N/A,FALSE,"Tab 2 Exh";"Schedule 1 P 2",#N/A,FALSE,"Tab 2 Exh"}</definedName>
    <definedName name="wrn.TAB._.3._.GS._.RATES." localSheetId="0" hidden="1">{"Schedule 1 P 1",#N/A,FALSE,"Tab 3 Exh"}</definedName>
    <definedName name="wrn.TAB._.3._.GS._.RATES." hidden="1">{"Schedule 1 P 1",#N/A,FALSE,"Tab 3 Exh"}</definedName>
    <definedName name="wrn.TAB._.3._.LV._.RATES." localSheetId="0" hidden="1">{"Schedule 1 P 2",#N/A,FALSE,"Tab 3 Exh";"Schedule 1 P 3",#N/A,FALSE,"Tab 3 Exh";"Schedule 1 P 4",#N/A,FALSE,"Tab 3 Exh";"Schedule 1 P 5",#N/A,FALSE,"Tab 3 Exh";"Schedule 1 P 6",#N/A,FALSE,"Tab 3 Exh"}</definedName>
    <definedName name="wrn.TAB._.3._.LV._.RATES." hidden="1">{"Schedule 1 P 2",#N/A,FALSE,"Tab 3 Exh";"Schedule 1 P 3",#N/A,FALSE,"Tab 3 Exh";"Schedule 1 P 4",#N/A,FALSE,"Tab 3 Exh";"Schedule 1 P 5",#N/A,FALSE,"Tab 3 Exh";"Schedule 1 P 6",#N/A,FALSE,"Tab 3 Exh"}</definedName>
    <definedName name="wrn.TAB._.6._.GS._.EXH." localSheetId="0" hidden="1">{"Rate 1",#N/A,FALSE,"Tab 6 Exh";"Rate 6",#N/A,FALSE,"Tab 6 Exh";"Rate 9",#N/A,FALSE,"Tab 6 Exh"}</definedName>
    <definedName name="wrn.TAB._.6._.GS._.EXH." hidden="1">{"Rate 1",#N/A,FALSE,"Tab 6 Exh";"Rate 6",#N/A,FALSE,"Tab 6 Exh";"Rate 9",#N/A,FALSE,"Tab 6 Exh"}</definedName>
    <definedName name="wrn.TAB._.6._.LV._.EXH." localSheetId="0" hidden="1">{"Rate 100",#N/A,FALSE,"Tab 6 Exh";"Rate 110",#N/A,FALSE,"Tab 6 Exh";"Rate 115",#N/A,FALSE,"Tab 6 Exh";"Rate 135",#N/A,FALSE,"Tab 6 Exh";"Rate 145",#N/A,FALSE,"Tab 6 Exh";"Rate 170",#N/A,FALSE,"Tab 6 Exh";"Rate 180",#N/A,FALSE,"Tab 6 Exh";"Rate 200",#N/A,FALSE,"Tab 6 Exh";"Rate 300",#N/A,FALSE,"Tab 6 Exh"}</definedName>
    <definedName name="wrn.TAB._.6._.LV._.EXH." hidden="1">{"Rate 100",#N/A,FALSE,"Tab 6 Exh";"Rate 110",#N/A,FALSE,"Tab 6 Exh";"Rate 115",#N/A,FALSE,"Tab 6 Exh";"Rate 135",#N/A,FALSE,"Tab 6 Exh";"Rate 145",#N/A,FALSE,"Tab 6 Exh";"Rate 170",#N/A,FALSE,"Tab 6 Exh";"Rate 180",#N/A,FALSE,"Tab 6 Exh";"Rate 200",#N/A,FALSE,"Tab 6 Exh";"Rate 300",#N/A,FALSE,"Tab 6 Exh"}</definedName>
    <definedName name="wrn.taxpayable." hidden="1">{"taxpayable",#N/A,FALSE,"worksheets"}</definedName>
    <definedName name="wrn.unitrate." localSheetId="0" hidden="1">{"Unitrate",#N/A,TRUE,"Class_Def"}</definedName>
    <definedName name="wrn.unitrate." hidden="1">{"Unitrate",#N/A,TRUE,"Class_Def"}</definedName>
    <definedName name="wvu.OUTPUT." localSheetId="0" hidden="1">{TRUE,TRUE,-1.25,-15.5,484.5,301.5,FALSE,TRUE,TRUE,TRUE,0,1,#N/A,95,#N/A,4.80152671755725,20.7647058823529,1,FALSE,FALSE,3,TRUE,1,FALSE,100,"Swvu.OUTPUT.","ACwvu.OUTPUT.",1,FALSE,FALSE,0.75,0.75,0.25,0.27,2,"","",FALSE,FALSE,FALSE,FALSE,1,87,#N/A,#N/A,"=R103C1:R186C16","=R103:R109","Rwvu.OUTPUT.",#N/A,FALSE,FALSE}</definedName>
    <definedName name="wvu.OUTPUT." hidden="1">{TRUE,TRUE,-1.25,-15.5,484.5,301.5,FALSE,TRUE,TRUE,TRUE,0,1,#N/A,95,#N/A,4.80152671755725,20.7647058823529,1,FALSE,FALSE,3,TRUE,1,FALSE,100,"Swvu.OUTPUT.","ACwvu.OUTPUT.",1,FALSE,FALSE,0.75,0.75,0.25,0.27,2,"","",FALSE,FALSE,FALSE,FALSE,1,87,#N/A,#N/A,"=R103C1:R186C16","=R103:R109","Rwvu.OUTPUT.",#N/A,FALSE,FALSE}</definedName>
    <definedName name="xxx" hidden="1">{#N/A,#N/A,FALSE,"ETATS95"}</definedName>
  </definedNames>
  <calcPr calcId="145621"/>
</workbook>
</file>

<file path=xl/calcChain.xml><?xml version="1.0" encoding="utf-8"?>
<calcChain xmlns="http://schemas.openxmlformats.org/spreadsheetml/2006/main">
  <c r="Q72" i="1" l="1"/>
  <c r="B71" i="1"/>
  <c r="O59" i="1"/>
  <c r="J59" i="1"/>
  <c r="K57" i="1"/>
  <c r="M57" i="1" s="1"/>
  <c r="Q57" i="1" s="1"/>
  <c r="K55" i="1"/>
  <c r="M55" i="1" s="1"/>
  <c r="Q55" i="1" s="1"/>
  <c r="M53" i="1"/>
  <c r="K53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Q34" i="1" s="1"/>
  <c r="O33" i="1"/>
  <c r="N33" i="1"/>
  <c r="M33" i="1"/>
  <c r="L33" i="1"/>
  <c r="L36" i="1" s="1"/>
  <c r="L38" i="1" s="1"/>
  <c r="K33" i="1"/>
  <c r="J33" i="1"/>
  <c r="I33" i="1"/>
  <c r="H33" i="1"/>
  <c r="H36" i="1" s="1"/>
  <c r="H38" i="1" s="1"/>
  <c r="G33" i="1"/>
  <c r="F33" i="1"/>
  <c r="E33" i="1"/>
  <c r="D33" i="1"/>
  <c r="D36" i="1" s="1"/>
  <c r="D38" i="1" s="1"/>
  <c r="O32" i="1"/>
  <c r="N32" i="1"/>
  <c r="M32" i="1"/>
  <c r="L32" i="1"/>
  <c r="K32" i="1"/>
  <c r="J32" i="1"/>
  <c r="I32" i="1"/>
  <c r="H32" i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O30" i="1"/>
  <c r="O36" i="1" s="1"/>
  <c r="O38" i="1" s="1"/>
  <c r="N30" i="1"/>
  <c r="M30" i="1"/>
  <c r="L30" i="1"/>
  <c r="K30" i="1"/>
  <c r="K36" i="1" s="1"/>
  <c r="K38" i="1" s="1"/>
  <c r="J30" i="1"/>
  <c r="I30" i="1"/>
  <c r="H30" i="1"/>
  <c r="G30" i="1"/>
  <c r="G36" i="1" s="1"/>
  <c r="G38" i="1" s="1"/>
  <c r="F30" i="1"/>
  <c r="E30" i="1"/>
  <c r="D30" i="1"/>
  <c r="C30" i="1"/>
  <c r="C36" i="1" s="1"/>
  <c r="C38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7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Q25" i="1" s="1"/>
  <c r="L23" i="1"/>
  <c r="L40" i="1" s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Q22" i="1" s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Q21" i="1" s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Q20" i="1" s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Q19" i="1" s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Q18" i="1" s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Q17" i="1" s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P16" i="1" s="1"/>
  <c r="Q16" i="1" s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Q15" i="1" s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Q14" i="1" s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Q13" i="1" s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Q12" i="1" s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Q11" i="1" s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P10" i="1" s="1"/>
  <c r="Q10" i="1" s="1"/>
  <c r="C10" i="1"/>
  <c r="O9" i="1"/>
  <c r="O23" i="1" s="1"/>
  <c r="N9" i="1"/>
  <c r="N23" i="1" s="1"/>
  <c r="M9" i="1"/>
  <c r="M23" i="1" s="1"/>
  <c r="L9" i="1"/>
  <c r="K9" i="1"/>
  <c r="K23" i="1" s="1"/>
  <c r="J9" i="1"/>
  <c r="J23" i="1" s="1"/>
  <c r="I9" i="1"/>
  <c r="I23" i="1" s="1"/>
  <c r="H9" i="1"/>
  <c r="H23" i="1" s="1"/>
  <c r="H40" i="1" s="1"/>
  <c r="G9" i="1"/>
  <c r="G23" i="1" s="1"/>
  <c r="F9" i="1"/>
  <c r="F23" i="1" s="1"/>
  <c r="E9" i="1"/>
  <c r="E23" i="1" s="1"/>
  <c r="D9" i="1"/>
  <c r="P9" i="1" s="1"/>
  <c r="C9" i="1"/>
  <c r="C23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4" i="1"/>
  <c r="Q9" i="1" l="1"/>
  <c r="Q23" i="1" s="1"/>
  <c r="P23" i="1"/>
  <c r="G57" i="1"/>
  <c r="C40" i="1"/>
  <c r="G40" i="1"/>
  <c r="K40" i="1"/>
  <c r="O40" i="1"/>
  <c r="G53" i="1" s="1"/>
  <c r="D23" i="1"/>
  <c r="D40" i="1" s="1"/>
  <c r="P28" i="1"/>
  <c r="Q28" i="1" s="1"/>
  <c r="E36" i="1"/>
  <c r="E38" i="1" s="1"/>
  <c r="E40" i="1" s="1"/>
  <c r="I36" i="1"/>
  <c r="I38" i="1" s="1"/>
  <c r="I40" i="1" s="1"/>
  <c r="M36" i="1"/>
  <c r="M38" i="1" s="1"/>
  <c r="M40" i="1" s="1"/>
  <c r="P31" i="1"/>
  <c r="Q31" i="1" s="1"/>
  <c r="M59" i="1"/>
  <c r="Q27" i="1"/>
  <c r="F38" i="1"/>
  <c r="F40" i="1" s="1"/>
  <c r="N38" i="1"/>
  <c r="N40" i="1" s="1"/>
  <c r="F36" i="1"/>
  <c r="J36" i="1"/>
  <c r="J38" i="1" s="1"/>
  <c r="J40" i="1" s="1"/>
  <c r="N36" i="1"/>
  <c r="P32" i="1"/>
  <c r="Q32" i="1" s="1"/>
  <c r="P33" i="1"/>
  <c r="Q33" i="1" s="1"/>
  <c r="Q53" i="1"/>
  <c r="Q59" i="1" s="1"/>
  <c r="P30" i="1"/>
  <c r="G59" i="1" l="1"/>
  <c r="G55" i="1"/>
  <c r="P36" i="1"/>
  <c r="P38" i="1" s="1"/>
  <c r="P40" i="1" s="1"/>
  <c r="Q30" i="1"/>
  <c r="Q36" i="1" s="1"/>
  <c r="Q38" i="1"/>
  <c r="I57" i="1" l="1"/>
  <c r="Q40" i="1"/>
  <c r="I55" i="1" l="1"/>
  <c r="I53" i="1"/>
  <c r="I59" i="1" l="1"/>
</calcChain>
</file>

<file path=xl/sharedStrings.xml><?xml version="1.0" encoding="utf-8"?>
<sst xmlns="http://schemas.openxmlformats.org/spreadsheetml/2006/main" count="102" uniqueCount="92">
  <si>
    <t>GAZIFÈRE INC.</t>
  </si>
  <si>
    <t>FERMETURE DES LIVRES</t>
  </si>
  <si>
    <t>STRUCTURE DU CAPITAL</t>
  </si>
  <si>
    <t>TOTAL</t>
  </si>
  <si>
    <t>MOYENNE</t>
  </si>
  <si>
    <t>TAUX D'INT</t>
  </si>
  <si>
    <t>1er JAN</t>
  </si>
  <si>
    <t>JAN</t>
  </si>
  <si>
    <t>FÉV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</si>
  <si>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</si>
  <si>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</si>
  <si>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</si>
  <si>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</si>
  <si>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</si>
  <si>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</si>
  <si>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</si>
  <si>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</si>
  <si>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</si>
  <si>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DÉC</t>
  </si>
  <si>
    <t>13 MOIS</t>
  </si>
  <si>
    <t>MOY (%)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</si>
  <si>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</si>
  <si>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</si>
  <si>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</si>
  <si>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</si>
  <si>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</si>
  <si>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</si>
  <si>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</si>
  <si>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</si>
  <si>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</si>
  <si>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</si>
  <si>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</si>
  <si>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</si>
  <si>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</si>
  <si>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</si>
  <si>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</si>
  <si>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</si>
  <si>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</si>
  <si>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DETTE À LONG TERME</t>
  </si>
  <si>
    <t xml:space="preserve">  6.47% </t>
  </si>
  <si>
    <t xml:space="preserve">  5.55% </t>
  </si>
  <si>
    <t xml:space="preserve">  7.33% </t>
  </si>
  <si>
    <t xml:space="preserve">  4.85% </t>
  </si>
  <si>
    <t xml:space="preserve">  5.02% </t>
  </si>
  <si>
    <t xml:space="preserve">  5.08% </t>
  </si>
  <si>
    <t xml:space="preserve">  4.75% </t>
  </si>
  <si>
    <t xml:space="preserve">  4.855% </t>
  </si>
  <si>
    <t xml:space="preserve">  5.765% </t>
  </si>
  <si>
    <t xml:space="preserve">  6.15% </t>
  </si>
  <si>
    <t xml:space="preserve">  5.25% </t>
  </si>
  <si>
    <t xml:space="preserve">  5.65% </t>
  </si>
  <si>
    <t xml:space="preserve">  5.26% </t>
  </si>
  <si>
    <t xml:space="preserve">  5.28% </t>
  </si>
  <si>
    <t>(1)</t>
  </si>
  <si>
    <t>(2)</t>
  </si>
  <si>
    <t>DETTE À COURT TERME</t>
  </si>
  <si>
    <t>ACTIONS ORDINAIRES</t>
  </si>
  <si>
    <t>SURPLUS D'APPORT</t>
  </si>
  <si>
    <t>BNR</t>
  </si>
  <si>
    <r>
      <t xml:space="preserve">  Solde du début     </t>
    </r>
    <r>
      <rPr>
        <b/>
        <sz val="10.5"/>
        <rFont val="MS Sans Serif"/>
        <family val="2"/>
      </rPr>
      <t xml:space="preserve"> (1)</t>
    </r>
  </si>
  <si>
    <t xml:space="preserve">  Bénéfice Net        </t>
  </si>
  <si>
    <r>
      <t xml:space="preserve">  Comptes de stabilisation     </t>
    </r>
    <r>
      <rPr>
        <b/>
        <sz val="10.5"/>
        <rFont val="MS Sans Serif"/>
        <family val="2"/>
      </rPr>
      <t>(2)</t>
    </r>
  </si>
  <si>
    <t xml:space="preserve">  Dividendes</t>
  </si>
  <si>
    <t xml:space="preserve">  Partage de l'excédent de rendement</t>
  </si>
  <si>
    <t xml:space="preserve">  Solde de fin</t>
  </si>
  <si>
    <t>AVOIR DES ACTIONNAIRES</t>
  </si>
  <si>
    <t>CAPITAL TOTAL</t>
  </si>
  <si>
    <t>APPLIQUÉE À LA BASE DE TARIFICATION</t>
  </si>
  <si>
    <t xml:space="preserve">STRUC CAP </t>
  </si>
  <si>
    <t>STRUC CAP</t>
  </si>
  <si>
    <t>STRUCTURE</t>
  </si>
  <si>
    <t>TAUX DE</t>
  </si>
  <si>
    <t>BASE DE</t>
  </si>
  <si>
    <t>RENDEMENT</t>
  </si>
  <si>
    <t>FIN D'ANNÉE</t>
  </si>
  <si>
    <t>AUTORISÉE</t>
  </si>
  <si>
    <t>PONDÉRÉE</t>
  </si>
  <si>
    <t>TARIFICATION</t>
  </si>
  <si>
    <t>SUR BASE</t>
  </si>
  <si>
    <t>RÉELLE</t>
  </si>
  <si>
    <t xml:space="preserve">          %</t>
  </si>
  <si>
    <t>(3)</t>
  </si>
  <si>
    <t>D.L.T.</t>
  </si>
  <si>
    <t>(4)</t>
  </si>
  <si>
    <t>(5)</t>
  </si>
  <si>
    <t>ACTIONS ORDINAIRES ET BNR</t>
  </si>
  <si>
    <t>(6)</t>
  </si>
  <si>
    <t xml:space="preserve"> </t>
  </si>
  <si>
    <t>GI-4</t>
  </si>
  <si>
    <t>Document 1</t>
  </si>
  <si>
    <t>Page 1 de 2</t>
  </si>
  <si>
    <t>Révisé: 2015-06-11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</si>
</sst>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#,##0.0\ _$_);[Red]\(#,##0.0\ _$\)"/>
    <numFmt numFmtId="167" formatCode="0.000%"/>
    <numFmt numFmtId="168" formatCode="#,##0.0_);[Red]\(#,##0.0\)"/>
    <numFmt numFmtId="169" formatCode="_-* #,##0.00_-;\-* #,##0.00_-;_-* &quot;-&quot;??_-;_-@_-"/>
    <numFmt numFmtId="170" formatCode="_-&quot;$&quot;* #,##0.00_-;\-&quot;$&quot;* #,##0.00_-;_-&quot;$&quot;* &quot;-&quot;??_-;_-@_-"/>
    <numFmt numFmtId="171" formatCode=";;;"/>
    <numFmt numFmtId="172" formatCode="General_)"/>
    <numFmt numFmtId="173" formatCode="#,##0.0_);\(#,##0.0\)"/>
  </numFmts>
  <fonts count="38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8.5"/>
      <name val="MS Sans Serif"/>
      <family val="2"/>
    </font>
    <font>
      <sz val="10.5"/>
      <name val="MS Sans Serif"/>
      <family val="2"/>
    </font>
    <font>
      <b/>
      <sz val="10.5"/>
      <name val="MS Sans Serif"/>
      <family val="2"/>
    </font>
    <font>
      <sz val="10.5"/>
      <name val="Courier"/>
      <family val="3"/>
    </font>
    <font>
      <sz val="10.5"/>
      <color indexed="10"/>
      <name val="MS Sans Serif"/>
      <family val="2"/>
    </font>
    <font>
      <sz val="10.5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-Narrow"/>
    </font>
    <font>
      <sz val="10"/>
      <name val="Helvetica-Narrow"/>
      <family val="2"/>
    </font>
    <font>
      <sz val="10"/>
      <name val="Arial"/>
      <family val="2"/>
    </font>
    <font>
      <sz val="8"/>
      <color indexed="45"/>
      <name val="MS Sans Serif"/>
      <family val="2"/>
    </font>
    <font>
      <sz val="10"/>
      <name val="Arial MT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sz val="12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75">
    <xf numFmtId="164" fontId="0" fillId="0" borderId="0"/>
    <xf numFmtId="4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0" borderId="4" applyNumberFormat="0" applyFill="0" applyAlignment="0" applyProtection="0"/>
    <xf numFmtId="168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0" fontId="4" fillId="21" borderId="5" applyNumberFormat="0" applyFont="0" applyAlignment="0" applyProtection="0"/>
    <xf numFmtId="44" fontId="18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3" fillId="0" borderId="0" applyFon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20" fillId="0" borderId="0"/>
    <xf numFmtId="171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3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22" borderId="0" applyNumberFormat="0" applyBorder="0" applyAlignment="0" applyProtection="0"/>
    <xf numFmtId="164" fontId="4" fillId="0" borderId="0"/>
    <xf numFmtId="0" fontId="18" fillId="0" borderId="0"/>
    <xf numFmtId="164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4" fillId="0" borderId="0"/>
    <xf numFmtId="172" fontId="23" fillId="0" borderId="0"/>
    <xf numFmtId="164" fontId="4" fillId="0" borderId="0"/>
    <xf numFmtId="164" fontId="4" fillId="0" borderId="0"/>
    <xf numFmtId="172" fontId="4" fillId="0" borderId="0"/>
    <xf numFmtId="164" fontId="4" fillId="0" borderId="0"/>
    <xf numFmtId="164" fontId="4" fillId="0" borderId="0"/>
    <xf numFmtId="172" fontId="4" fillId="0" borderId="0"/>
    <xf numFmtId="164" fontId="4" fillId="0" borderId="0"/>
    <xf numFmtId="164" fontId="4" fillId="0" borderId="0"/>
    <xf numFmtId="172" fontId="4" fillId="0" borderId="0"/>
    <xf numFmtId="164" fontId="4" fillId="0" borderId="0"/>
    <xf numFmtId="0" fontId="1" fillId="0" borderId="0"/>
    <xf numFmtId="17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2" fontId="4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0" fontId="23" fillId="0" borderId="0"/>
    <xf numFmtId="0" fontId="23" fillId="0" borderId="0"/>
    <xf numFmtId="172" fontId="4" fillId="0" borderId="0"/>
    <xf numFmtId="0" fontId="23" fillId="0" borderId="0"/>
    <xf numFmtId="172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4" fillId="0" borderId="0"/>
    <xf numFmtId="164" fontId="4" fillId="0" borderId="0"/>
    <xf numFmtId="172" fontId="4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8" fillId="0" borderId="0"/>
    <xf numFmtId="172" fontId="4" fillId="0" borderId="0"/>
    <xf numFmtId="172" fontId="4" fillId="0" borderId="0"/>
    <xf numFmtId="0" fontId="18" fillId="0" borderId="0"/>
    <xf numFmtId="0" fontId="18" fillId="0" borderId="0"/>
    <xf numFmtId="172" fontId="4" fillId="0" borderId="0"/>
    <xf numFmtId="172" fontId="4" fillId="0" borderId="0"/>
    <xf numFmtId="172" fontId="23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23" fillId="0" borderId="0"/>
    <xf numFmtId="172" fontId="23" fillId="0" borderId="0"/>
    <xf numFmtId="172" fontId="4" fillId="0" borderId="0"/>
    <xf numFmtId="172" fontId="4" fillId="0" borderId="0"/>
    <xf numFmtId="0" fontId="18" fillId="0" borderId="0"/>
    <xf numFmtId="0" fontId="18" fillId="0" borderId="0"/>
    <xf numFmtId="172" fontId="4" fillId="0" borderId="0"/>
    <xf numFmtId="172" fontId="4" fillId="0" borderId="0"/>
    <xf numFmtId="164" fontId="4" fillId="0" borderId="0"/>
    <xf numFmtId="17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172" fontId="4" fillId="0" borderId="0"/>
    <xf numFmtId="0" fontId="3" fillId="0" borderId="0"/>
    <xf numFmtId="172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" fillId="0" borderId="0"/>
    <xf numFmtId="0" fontId="1" fillId="0" borderId="0"/>
    <xf numFmtId="0" fontId="1" fillId="0" borderId="0"/>
    <xf numFmtId="17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172" fontId="23" fillId="0" borderId="0"/>
    <xf numFmtId="0" fontId="18" fillId="0" borderId="0"/>
    <xf numFmtId="172" fontId="23" fillId="0" borderId="0"/>
    <xf numFmtId="0" fontId="18" fillId="0" borderId="0"/>
    <xf numFmtId="0" fontId="1" fillId="0" borderId="0"/>
    <xf numFmtId="172" fontId="4" fillId="0" borderId="0"/>
    <xf numFmtId="0" fontId="1" fillId="0" borderId="0"/>
    <xf numFmtId="0" fontId="1" fillId="0" borderId="0"/>
    <xf numFmtId="0" fontId="1" fillId="0" borderId="0"/>
    <xf numFmtId="172" fontId="4" fillId="0" borderId="0"/>
    <xf numFmtId="0" fontId="18" fillId="0" borderId="0"/>
    <xf numFmtId="164" fontId="4" fillId="0" borderId="0"/>
    <xf numFmtId="0" fontId="18" fillId="0" borderId="0"/>
    <xf numFmtId="164" fontId="4" fillId="0" borderId="0"/>
    <xf numFmtId="0" fontId="18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8" fillId="0" borderId="0"/>
    <xf numFmtId="172" fontId="2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4" fontId="4" fillId="0" borderId="0"/>
    <xf numFmtId="0" fontId="18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8" fillId="0" borderId="0"/>
    <xf numFmtId="172" fontId="4" fillId="0" borderId="0"/>
    <xf numFmtId="172" fontId="4" fillId="0" borderId="0"/>
    <xf numFmtId="0" fontId="18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8" fillId="0" borderId="0"/>
    <xf numFmtId="0" fontId="18" fillId="0" borderId="0"/>
    <xf numFmtId="172" fontId="4" fillId="0" borderId="0"/>
    <xf numFmtId="0" fontId="18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8" fillId="0" borderId="0"/>
    <xf numFmtId="172" fontId="4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8" fillId="0" borderId="0"/>
    <xf numFmtId="172" fontId="4" fillId="0" borderId="0"/>
    <xf numFmtId="0" fontId="18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40" fontId="25" fillId="23" borderId="0">
      <alignment horizontal="right"/>
    </xf>
    <xf numFmtId="0" fontId="26" fillId="23" borderId="0">
      <alignment horizontal="right"/>
    </xf>
    <xf numFmtId="0" fontId="27" fillId="23" borderId="6"/>
    <xf numFmtId="0" fontId="27" fillId="0" borderId="0" applyBorder="0">
      <alignment horizontal="centerContinuous"/>
    </xf>
    <xf numFmtId="0" fontId="28" fillId="0" borderId="0" applyBorder="0">
      <alignment horizontal="centerContinuous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20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24" borderId="12" applyNumberFormat="0" applyAlignment="0" applyProtection="0"/>
  </cellStyleXfs>
  <cellXfs count="75">
    <xf numFmtId="164" fontId="0" fillId="0" borderId="0" xfId="0"/>
    <xf numFmtId="164" fontId="2" fillId="0" borderId="0" xfId="0" applyFont="1" applyAlignment="1" applyProtection="1">
      <alignment horizontal="centerContinuous"/>
    </xf>
    <xf numFmtId="164" fontId="3" fillId="0" borderId="0" xfId="0" applyFont="1" applyAlignment="1" applyProtection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3" fillId="0" borderId="0" xfId="0" applyFont="1"/>
    <xf numFmtId="164" fontId="4" fillId="0" borderId="0" xfId="0" applyFont="1"/>
    <xf numFmtId="164" fontId="4" fillId="0" borderId="0" xfId="0" applyFont="1" applyFill="1" applyAlignment="1">
      <alignment horizontal="centerContinuous"/>
    </xf>
    <xf numFmtId="164" fontId="3" fillId="0" borderId="0" xfId="0" applyFont="1" applyFill="1" applyAlignment="1">
      <alignment horizontal="centerContinuous"/>
    </xf>
    <xf numFmtId="164" fontId="5" fillId="0" borderId="0" xfId="0" applyFont="1"/>
    <xf numFmtId="164" fontId="5" fillId="0" borderId="0" xfId="0" applyFont="1" applyFill="1"/>
    <xf numFmtId="164" fontId="5" fillId="0" borderId="0" xfId="0" applyFont="1" applyAlignment="1" applyProtection="1">
      <alignment horizontal="center"/>
    </xf>
    <xf numFmtId="164" fontId="6" fillId="0" borderId="0" xfId="0" applyFont="1" applyProtection="1"/>
    <xf numFmtId="164" fontId="6" fillId="0" borderId="0" xfId="0" applyFont="1"/>
    <xf numFmtId="164" fontId="6" fillId="0" borderId="1" xfId="0" applyFont="1" applyBorder="1" applyAlignment="1" applyProtection="1">
      <alignment horizontal="center"/>
    </xf>
    <xf numFmtId="164" fontId="3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64" fontId="6" fillId="0" borderId="0" xfId="0" applyFont="1" applyAlignment="1" applyProtection="1">
      <alignment horizontal="left"/>
    </xf>
    <xf numFmtId="164" fontId="3" fillId="0" borderId="0" xfId="0" quotePrefix="1" applyFont="1" applyFill="1" applyAlignment="1" applyProtection="1">
      <alignment horizontal="left"/>
    </xf>
    <xf numFmtId="41" fontId="6" fillId="0" borderId="0" xfId="0" applyNumberFormat="1" applyFont="1" applyProtection="1"/>
    <xf numFmtId="41" fontId="3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1" xfId="0" applyNumberFormat="1" applyFont="1" applyBorder="1" applyProtection="1"/>
    <xf numFmtId="41" fontId="6" fillId="0" borderId="1" xfId="0" applyNumberFormat="1" applyFont="1" applyBorder="1" applyProtection="1"/>
    <xf numFmtId="41" fontId="3" fillId="0" borderId="1" xfId="0" applyNumberFormat="1" applyFont="1" applyFill="1" applyBorder="1" applyProtection="1"/>
    <xf numFmtId="165" fontId="5" fillId="0" borderId="0" xfId="0" applyNumberFormat="1" applyFont="1" applyBorder="1" applyProtection="1"/>
    <xf numFmtId="164" fontId="5" fillId="0" borderId="0" xfId="0" quotePrefix="1" applyFont="1" applyAlignment="1" applyProtection="1">
      <alignment horizontal="left"/>
    </xf>
    <xf numFmtId="165" fontId="3" fillId="0" borderId="0" xfId="0" applyNumberFormat="1" applyFont="1" applyProtection="1"/>
    <xf numFmtId="10" fontId="4" fillId="0" borderId="0" xfId="2" applyNumberFormat="1" applyFont="1"/>
    <xf numFmtId="164" fontId="5" fillId="0" borderId="0" xfId="0" quotePrefix="1" applyFont="1"/>
    <xf numFmtId="41" fontId="6" fillId="0" borderId="0" xfId="0" applyNumberFormat="1" applyFont="1" applyBorder="1" applyProtection="1"/>
    <xf numFmtId="41" fontId="6" fillId="0" borderId="0" xfId="0" applyNumberFormat="1" applyFont="1" applyFill="1" applyBorder="1" applyProtection="1"/>
    <xf numFmtId="41" fontId="6" fillId="0" borderId="0" xfId="0" applyNumberFormat="1" applyFont="1"/>
    <xf numFmtId="37" fontId="5" fillId="0" borderId="0" xfId="0" applyNumberFormat="1" applyFont="1" applyProtection="1"/>
    <xf numFmtId="41" fontId="6" fillId="0" borderId="1" xfId="0" applyNumberFormat="1" applyFont="1" applyBorder="1" applyAlignment="1" applyProtection="1">
      <alignment horizontal="left"/>
    </xf>
    <xf numFmtId="165" fontId="3" fillId="0" borderId="1" xfId="0" applyNumberFormat="1" applyFont="1" applyBorder="1" applyProtection="1"/>
    <xf numFmtId="164" fontId="3" fillId="0" borderId="0" xfId="0" applyFont="1" applyAlignment="1" applyProtection="1">
      <alignment horizontal="right"/>
    </xf>
    <xf numFmtId="164" fontId="6" fillId="0" borderId="0" xfId="0" applyFont="1" applyFill="1"/>
    <xf numFmtId="164" fontId="7" fillId="0" borderId="0" xfId="0" applyFont="1" applyAlignment="1" applyProtection="1">
      <alignment horizontal="centerContinuous"/>
    </xf>
    <xf numFmtId="164" fontId="6" fillId="0" borderId="0" xfId="0" applyFont="1" applyAlignment="1">
      <alignment horizontal="centerContinuous"/>
    </xf>
    <xf numFmtId="164" fontId="8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"/>
    </xf>
    <xf numFmtId="164" fontId="6" fillId="0" borderId="0" xfId="0" applyFont="1" applyAlignment="1" applyProtection="1"/>
    <xf numFmtId="164" fontId="7" fillId="0" borderId="0" xfId="0" quotePrefix="1" applyFont="1" applyAlignment="1" applyProtection="1">
      <alignment horizontal="center"/>
    </xf>
    <xf numFmtId="40" fontId="6" fillId="0" borderId="0" xfId="1" applyNumberFormat="1" applyFont="1" applyAlignment="1" applyProtection="1">
      <alignment horizontal="center"/>
    </xf>
    <xf numFmtId="40" fontId="6" fillId="0" borderId="0" xfId="1" applyFont="1"/>
    <xf numFmtId="40" fontId="6" fillId="0" borderId="0" xfId="1" applyFont="1" applyAlignment="1" applyProtection="1">
      <alignment horizontal="center"/>
    </xf>
    <xf numFmtId="166" fontId="6" fillId="0" borderId="0" xfId="1" applyNumberFormat="1" applyFont="1" applyAlignment="1">
      <alignment horizontal="center"/>
    </xf>
    <xf numFmtId="164" fontId="7" fillId="0" borderId="0" xfId="0" quotePrefix="1" applyFont="1" applyAlignment="1" applyProtection="1">
      <alignment horizontal="left"/>
    </xf>
    <xf numFmtId="40" fontId="6" fillId="0" borderId="0" xfId="1" applyFont="1" applyProtection="1"/>
    <xf numFmtId="37" fontId="6" fillId="0" borderId="0" xfId="0" applyNumberFormat="1" applyFont="1" applyProtection="1"/>
    <xf numFmtId="38" fontId="6" fillId="0" borderId="0" xfId="1" applyNumberFormat="1" applyFont="1" applyProtection="1"/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7" fillId="0" borderId="0" xfId="0" applyFont="1"/>
    <xf numFmtId="164" fontId="3" fillId="0" borderId="0" xfId="0" applyFont="1" applyAlignment="1" applyProtection="1">
      <alignment horizontal="left"/>
    </xf>
    <xf numFmtId="40" fontId="4" fillId="0" borderId="0" xfId="1" applyFont="1"/>
    <xf numFmtId="40" fontId="6" fillId="0" borderId="0" xfId="1" applyFont="1" applyAlignment="1">
      <alignment horizontal="center"/>
    </xf>
    <xf numFmtId="40" fontId="6" fillId="0" borderId="1" xfId="1" applyFont="1" applyBorder="1" applyAlignment="1" applyProtection="1">
      <alignment horizontal="center"/>
    </xf>
    <xf numFmtId="40" fontId="6" fillId="0" borderId="1" xfId="1" applyFont="1" applyBorder="1" applyProtection="1"/>
    <xf numFmtId="38" fontId="6" fillId="0" borderId="1" xfId="1" applyNumberFormat="1" applyFont="1" applyBorder="1" applyProtection="1"/>
    <xf numFmtId="40" fontId="6" fillId="0" borderId="2" xfId="1" applyFont="1" applyBorder="1" applyAlignment="1">
      <alignment horizontal="center"/>
    </xf>
    <xf numFmtId="40" fontId="6" fillId="0" borderId="0" xfId="1" applyFont="1" applyAlignment="1" applyProtection="1">
      <alignment horizontal="right"/>
    </xf>
    <xf numFmtId="38" fontId="6" fillId="0" borderId="0" xfId="1" applyNumberFormat="1" applyFont="1" applyAlignment="1" applyProtection="1">
      <alignment horizontal="right"/>
    </xf>
    <xf numFmtId="38" fontId="6" fillId="0" borderId="0" xfId="1" applyNumberFormat="1" applyFont="1" applyFill="1" applyProtection="1"/>
    <xf numFmtId="164" fontId="9" fillId="0" borderId="0" xfId="0" applyFont="1"/>
    <xf numFmtId="164" fontId="9" fillId="0" borderId="0" xfId="0" applyFont="1" applyAlignment="1">
      <alignment horizontal="right"/>
    </xf>
    <xf numFmtId="164" fontId="10" fillId="0" borderId="0" xfId="0" applyFont="1"/>
    <xf numFmtId="164" fontId="8" fillId="0" borderId="0" xfId="0" applyFont="1"/>
    <xf numFmtId="164" fontId="8" fillId="0" borderId="0" xfId="0" applyFont="1" applyFill="1"/>
    <xf numFmtId="167" fontId="3" fillId="0" borderId="0" xfId="0" applyNumberFormat="1" applyFont="1" applyProtection="1"/>
    <xf numFmtId="164" fontId="6" fillId="0" borderId="0" xfId="0" applyFont="1" applyFill="1" applyAlignment="1" applyProtection="1">
      <alignment horizontal="right"/>
    </xf>
    <xf numFmtId="164" fontId="6" fillId="0" borderId="0" xfId="0" applyFont="1" applyFill="1" applyAlignment="1" applyProtection="1">
      <alignment horizontal="left"/>
    </xf>
  </cellXfs>
  <cellStyles count="775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1 3" xfId="22"/>
    <cellStyle name="Accent2 2" xfId="23"/>
    <cellStyle name="Accent2 3" xfId="24"/>
    <cellStyle name="Accent3 2" xfId="25"/>
    <cellStyle name="Accent3 3" xfId="26"/>
    <cellStyle name="Accent4 2" xfId="27"/>
    <cellStyle name="Accent4 3" xfId="28"/>
    <cellStyle name="Accent5 2" xfId="29"/>
    <cellStyle name="Accent5 3" xfId="30"/>
    <cellStyle name="Accent6 2" xfId="31"/>
    <cellStyle name="Accent6 3" xfId="32"/>
    <cellStyle name="Avertissement 2" xfId="33"/>
    <cellStyle name="Calcul 2" xfId="34"/>
    <cellStyle name="Cellule liée 2" xfId="35"/>
    <cellStyle name="Comma [0.0]" xfId="36"/>
    <cellStyle name="Comma [0.0] 2" xfId="37"/>
    <cellStyle name="Comma [0] 2" xfId="38"/>
    <cellStyle name="Comma 10" xfId="39"/>
    <cellStyle name="Comma 11" xfId="40"/>
    <cellStyle name="Comma 12" xfId="41"/>
    <cellStyle name="Comma 13" xfId="42"/>
    <cellStyle name="Comma 14" xfId="43"/>
    <cellStyle name="Comma 15" xfId="44"/>
    <cellStyle name="Comma 16" xfId="45"/>
    <cellStyle name="Comma 17" xfId="46"/>
    <cellStyle name="Comma 18" xfId="47"/>
    <cellStyle name="Comma 19" xfId="48"/>
    <cellStyle name="Comma 2" xfId="49"/>
    <cellStyle name="Comma 2 10" xfId="50"/>
    <cellStyle name="Comma 2 11" xfId="51"/>
    <cellStyle name="Comma 2 12" xfId="52"/>
    <cellStyle name="Comma 2 13" xfId="53"/>
    <cellStyle name="Comma 2 14" xfId="54"/>
    <cellStyle name="Comma 2 15" xfId="55"/>
    <cellStyle name="Comma 2 16" xfId="56"/>
    <cellStyle name="Comma 2 17" xfId="57"/>
    <cellStyle name="Comma 2 18" xfId="58"/>
    <cellStyle name="Comma 2 19" xfId="59"/>
    <cellStyle name="Comma 2 2" xfId="60"/>
    <cellStyle name="Comma 2 20" xfId="61"/>
    <cellStyle name="Comma 2 21" xfId="62"/>
    <cellStyle name="Comma 2 22" xfId="63"/>
    <cellStyle name="Comma 2 23" xfId="64"/>
    <cellStyle name="Comma 2 24" xfId="65"/>
    <cellStyle name="Comma 2 25" xfId="66"/>
    <cellStyle name="Comma 2 26" xfId="67"/>
    <cellStyle name="Comma 2 27" xfId="68"/>
    <cellStyle name="Comma 2 28" xfId="69"/>
    <cellStyle name="Comma 2 29" xfId="70"/>
    <cellStyle name="Comma 2 3" xfId="71"/>
    <cellStyle name="Comma 2 30" xfId="72"/>
    <cellStyle name="Comma 2 31" xfId="73"/>
    <cellStyle name="Comma 2 32" xfId="74"/>
    <cellStyle name="Comma 2 33" xfId="75"/>
    <cellStyle name="Comma 2 34" xfId="76"/>
    <cellStyle name="Comma 2 4" xfId="77"/>
    <cellStyle name="Comma 2 5" xfId="78"/>
    <cellStyle name="Comma 2 6" xfId="79"/>
    <cellStyle name="Comma 2 6 2" xfId="80"/>
    <cellStyle name="Comma 2 6 3" xfId="81"/>
    <cellStyle name="Comma 2 7" xfId="82"/>
    <cellStyle name="Comma 2 8" xfId="83"/>
    <cellStyle name="Comma 2 9" xfId="84"/>
    <cellStyle name="Comma 20" xfId="85"/>
    <cellStyle name="Comma 21" xfId="86"/>
    <cellStyle name="Comma 22" xfId="87"/>
    <cellStyle name="Comma 23" xfId="88"/>
    <cellStyle name="Comma 24" xfId="89"/>
    <cellStyle name="Comma 25" xfId="90"/>
    <cellStyle name="Comma 26" xfId="91"/>
    <cellStyle name="Comma 27" xfId="92"/>
    <cellStyle name="Comma 3" xfId="93"/>
    <cellStyle name="Comma 3 10" xfId="94"/>
    <cellStyle name="Comma 3 11" xfId="95"/>
    <cellStyle name="Comma 3 12" xfId="96"/>
    <cellStyle name="Comma 3 13" xfId="97"/>
    <cellStyle name="Comma 3 14" xfId="98"/>
    <cellStyle name="Comma 3 15" xfId="99"/>
    <cellStyle name="Comma 3 16" xfId="100"/>
    <cellStyle name="Comma 3 17" xfId="101"/>
    <cellStyle name="Comma 3 18" xfId="102"/>
    <cellStyle name="Comma 3 19" xfId="103"/>
    <cellStyle name="Comma 3 2" xfId="104"/>
    <cellStyle name="Comma 3 20" xfId="105"/>
    <cellStyle name="Comma 3 20 2" xfId="106"/>
    <cellStyle name="Comma 3 20 2 2" xfId="107"/>
    <cellStyle name="Comma 3 20 2 3" xfId="108"/>
    <cellStyle name="Comma 3 20 2 4" xfId="109"/>
    <cellStyle name="Comma 3 20 3" xfId="110"/>
    <cellStyle name="Comma 3 20 4" xfId="111"/>
    <cellStyle name="Comma 3 20 5" xfId="112"/>
    <cellStyle name="Comma 3 3" xfId="113"/>
    <cellStyle name="Comma 3 4" xfId="114"/>
    <cellStyle name="Comma 3 5" xfId="115"/>
    <cellStyle name="Comma 3 6" xfId="116"/>
    <cellStyle name="Comma 3 7" xfId="117"/>
    <cellStyle name="Comma 3 8" xfId="118"/>
    <cellStyle name="Comma 3 9" xfId="119"/>
    <cellStyle name="Comma 4" xfId="120"/>
    <cellStyle name="Comma 4 2" xfId="121"/>
    <cellStyle name="Comma 4 3" xfId="122"/>
    <cellStyle name="Comma 5" xfId="123"/>
    <cellStyle name="Comma 5 2" xfId="124"/>
    <cellStyle name="Comma 5 3" xfId="125"/>
    <cellStyle name="Comma 6" xfId="126"/>
    <cellStyle name="Comma 7" xfId="127"/>
    <cellStyle name="Comma 8" xfId="128"/>
    <cellStyle name="Comma 9" xfId="129"/>
    <cellStyle name="Comma_2010 Q1 RiderC - old" xfId="130"/>
    <cellStyle name="Commentaire 10" xfId="131"/>
    <cellStyle name="Commentaire 11" xfId="132"/>
    <cellStyle name="Commentaire 12" xfId="133"/>
    <cellStyle name="Commentaire 13" xfId="134"/>
    <cellStyle name="Commentaire 14" xfId="135"/>
    <cellStyle name="Commentaire 15" xfId="136"/>
    <cellStyle name="Commentaire 16" xfId="137"/>
    <cellStyle name="Commentaire 17" xfId="138"/>
    <cellStyle name="Commentaire 18" xfId="139"/>
    <cellStyle name="Commentaire 19" xfId="140"/>
    <cellStyle name="Commentaire 2" xfId="141"/>
    <cellStyle name="Commentaire 20" xfId="142"/>
    <cellStyle name="Commentaire 3" xfId="143"/>
    <cellStyle name="Commentaire 4" xfId="144"/>
    <cellStyle name="Commentaire 5" xfId="145"/>
    <cellStyle name="Commentaire 6" xfId="146"/>
    <cellStyle name="Commentaire 7" xfId="147"/>
    <cellStyle name="Commentaire 8" xfId="148"/>
    <cellStyle name="Commentaire 9" xfId="149"/>
    <cellStyle name="Currency 2" xfId="150"/>
    <cellStyle name="Currency 2 2" xfId="151"/>
    <cellStyle name="Currency 2 3" xfId="152"/>
    <cellStyle name="Currency_ETATS2002" xfId="153"/>
    <cellStyle name="Entrée 2" xfId="154"/>
    <cellStyle name="Entrée 3" xfId="155"/>
    <cellStyle name="Exhibits" xfId="156"/>
    <cellStyle name="Hidden" xfId="157"/>
    <cellStyle name="Hidden 2" xfId="158"/>
    <cellStyle name="Input 2" xfId="159"/>
    <cellStyle name="Insatisfaisant 2" xfId="160"/>
    <cellStyle name="Milliers" xfId="1" builtinId="3"/>
    <cellStyle name="Milliers [0] 2" xfId="161"/>
    <cellStyle name="Milliers 10" xfId="162"/>
    <cellStyle name="Milliers 11" xfId="163"/>
    <cellStyle name="Milliers 11 2" xfId="164"/>
    <cellStyle name="Milliers 12" xfId="165"/>
    <cellStyle name="Milliers 12 2" xfId="166"/>
    <cellStyle name="Milliers 13" xfId="167"/>
    <cellStyle name="Milliers 13 2" xfId="168"/>
    <cellStyle name="Milliers 14" xfId="169"/>
    <cellStyle name="Milliers 15" xfId="170"/>
    <cellStyle name="Milliers 16" xfId="171"/>
    <cellStyle name="Milliers 17" xfId="172"/>
    <cellStyle name="Milliers 18" xfId="173"/>
    <cellStyle name="Milliers 19" xfId="174"/>
    <cellStyle name="Milliers 2" xfId="175"/>
    <cellStyle name="Milliers 2 2" xfId="176"/>
    <cellStyle name="Milliers 20" xfId="177"/>
    <cellStyle name="Milliers 21" xfId="178"/>
    <cellStyle name="Milliers 22" xfId="179"/>
    <cellStyle name="Milliers 3" xfId="180"/>
    <cellStyle name="Milliers 4" xfId="181"/>
    <cellStyle name="Milliers 5" xfId="182"/>
    <cellStyle name="Milliers 6" xfId="183"/>
    <cellStyle name="Milliers 7" xfId="184"/>
    <cellStyle name="Milliers 8" xfId="185"/>
    <cellStyle name="Milliers 9" xfId="186"/>
    <cellStyle name="Monétaire 2" xfId="187"/>
    <cellStyle name="Neutre 2" xfId="188"/>
    <cellStyle name="Normal" xfId="0" builtinId="0"/>
    <cellStyle name="Normal 10" xfId="189"/>
    <cellStyle name="Normal 10 10" xfId="190"/>
    <cellStyle name="Normal 10 11" xfId="191"/>
    <cellStyle name="Normal 10 2" xfId="192"/>
    <cellStyle name="Normal 10 3" xfId="193"/>
    <cellStyle name="Normal 10 4" xfId="194"/>
    <cellStyle name="Normal 10 5" xfId="195"/>
    <cellStyle name="Normal 10 6" xfId="196"/>
    <cellStyle name="Normal 10 7" xfId="197"/>
    <cellStyle name="Normal 10 8" xfId="198"/>
    <cellStyle name="Normal 10 9" xfId="199"/>
    <cellStyle name="Normal 11" xfId="200"/>
    <cellStyle name="Normal 11 2" xfId="201"/>
    <cellStyle name="Normal 12" xfId="202"/>
    <cellStyle name="Normal 12 2" xfId="203"/>
    <cellStyle name="Normal 12 3" xfId="204"/>
    <cellStyle name="Normal 13" xfId="205"/>
    <cellStyle name="Normal 13 2" xfId="206"/>
    <cellStyle name="Normal 13 3" xfId="207"/>
    <cellStyle name="Normal 14" xfId="208"/>
    <cellStyle name="Normal 14 2" xfId="209"/>
    <cellStyle name="Normal 14 3" xfId="210"/>
    <cellStyle name="Normal 15" xfId="211"/>
    <cellStyle name="Normal 15 2" xfId="212"/>
    <cellStyle name="Normal 15 3" xfId="213"/>
    <cellStyle name="Normal 16" xfId="214"/>
    <cellStyle name="Normal 16 2" xfId="215"/>
    <cellStyle name="Normal 16 3" xfId="216"/>
    <cellStyle name="Normal 16 3 2" xfId="217"/>
    <cellStyle name="Normal 16 3 3" xfId="218"/>
    <cellStyle name="Normal 16 3 4" xfId="219"/>
    <cellStyle name="Normal 16 4" xfId="220"/>
    <cellStyle name="Normal 16 5" xfId="221"/>
    <cellStyle name="Normal 17" xfId="222"/>
    <cellStyle name="Normal 17 2" xfId="223"/>
    <cellStyle name="Normal 17 3" xfId="224"/>
    <cellStyle name="Normal 18" xfId="225"/>
    <cellStyle name="Normal 18 2" xfId="226"/>
    <cellStyle name="Normal 19" xfId="227"/>
    <cellStyle name="Normal 19 2" xfId="228"/>
    <cellStyle name="Normal 2" xfId="229"/>
    <cellStyle name="Normal 2 10" xfId="230"/>
    <cellStyle name="Normal 2 11" xfId="231"/>
    <cellStyle name="Normal 2 12" xfId="232"/>
    <cellStyle name="Normal 2 13" xfId="233"/>
    <cellStyle name="Normal 2 14" xfId="234"/>
    <cellStyle name="Normal 2 15" xfId="235"/>
    <cellStyle name="Normal 2 16" xfId="236"/>
    <cellStyle name="Normal 2 17" xfId="237"/>
    <cellStyle name="Normal 2 18" xfId="238"/>
    <cellStyle name="Normal 2 19" xfId="239"/>
    <cellStyle name="Normal 2 2" xfId="240"/>
    <cellStyle name="Normal 2 2 10" xfId="241"/>
    <cellStyle name="Normal 2 2 11" xfId="242"/>
    <cellStyle name="Normal 2 2 12" xfId="243"/>
    <cellStyle name="Normal 2 2 2" xfId="244"/>
    <cellStyle name="Normal 2 2 2 2" xfId="245"/>
    <cellStyle name="Normal 2 2 2 2 2" xfId="246"/>
    <cellStyle name="Normal 2 2 3" xfId="247"/>
    <cellStyle name="Normal 2 2 4" xfId="248"/>
    <cellStyle name="Normal 2 2 5" xfId="249"/>
    <cellStyle name="Normal 2 2 6" xfId="250"/>
    <cellStyle name="Normal 2 2 7" xfId="251"/>
    <cellStyle name="Normal 2 2 8" xfId="252"/>
    <cellStyle name="Normal 2 2 9" xfId="253"/>
    <cellStyle name="Normal 2 20" xfId="254"/>
    <cellStyle name="Normal 2 21" xfId="255"/>
    <cellStyle name="Normal 2 22" xfId="256"/>
    <cellStyle name="Normal 2 23" xfId="257"/>
    <cellStyle name="Normal 2 24" xfId="258"/>
    <cellStyle name="Normal 2 25" xfId="259"/>
    <cellStyle name="Normal 2 26" xfId="260"/>
    <cellStyle name="Normal 2 27" xfId="261"/>
    <cellStyle name="Normal 2 28" xfId="262"/>
    <cellStyle name="Normal 2 29" xfId="263"/>
    <cellStyle name="Normal 2 3" xfId="264"/>
    <cellStyle name="Normal 2 30" xfId="265"/>
    <cellStyle name="Normal 2 31" xfId="266"/>
    <cellStyle name="Normal 2 32" xfId="267"/>
    <cellStyle name="Normal 2 33" xfId="268"/>
    <cellStyle name="Normal 2 34" xfId="269"/>
    <cellStyle name="Normal 2 35" xfId="270"/>
    <cellStyle name="Normal 2 36" xfId="271"/>
    <cellStyle name="Normal 2 37" xfId="272"/>
    <cellStyle name="Normal 2 38" xfId="273"/>
    <cellStyle name="Normal 2 39" xfId="274"/>
    <cellStyle name="Normal 2 4" xfId="275"/>
    <cellStyle name="Normal 2 4 2" xfId="276"/>
    <cellStyle name="Normal 2 4 3" xfId="277"/>
    <cellStyle name="Normal 2 40" xfId="278"/>
    <cellStyle name="Normal 2 5" xfId="279"/>
    <cellStyle name="Normal 2 6" xfId="280"/>
    <cellStyle name="Normal 2 7" xfId="281"/>
    <cellStyle name="Normal 2 8" xfId="282"/>
    <cellStyle name="Normal 2 9" xfId="283"/>
    <cellStyle name="Normal 20" xfId="284"/>
    <cellStyle name="Normal 20 2" xfId="285"/>
    <cellStyle name="Normal 21" xfId="286"/>
    <cellStyle name="Normal 21 2" xfId="287"/>
    <cellStyle name="Normal 22" xfId="288"/>
    <cellStyle name="Normal 22 2" xfId="289"/>
    <cellStyle name="Normal 23" xfId="290"/>
    <cellStyle name="Normal 24" xfId="291"/>
    <cellStyle name="Normal 24 2" xfId="292"/>
    <cellStyle name="Normal 25" xfId="293"/>
    <cellStyle name="Normal 25 2" xfId="294"/>
    <cellStyle name="Normal 26" xfId="295"/>
    <cellStyle name="Normal 26 2" xfId="296"/>
    <cellStyle name="Normal 27" xfId="297"/>
    <cellStyle name="Normal 27 2" xfId="298"/>
    <cellStyle name="Normal 28" xfId="299"/>
    <cellStyle name="Normal 28 2" xfId="300"/>
    <cellStyle name="Normal 29" xfId="301"/>
    <cellStyle name="Normal 29 2" xfId="302"/>
    <cellStyle name="Normal 3" xfId="303"/>
    <cellStyle name="Normal 3 10" xfId="304"/>
    <cellStyle name="Normal 3 11" xfId="305"/>
    <cellStyle name="Normal 3 11 2" xfId="306"/>
    <cellStyle name="Normal 3 11 2 2" xfId="307"/>
    <cellStyle name="Normal 3 11 2 3" xfId="308"/>
    <cellStyle name="Normal 3 11 2 4" xfId="309"/>
    <cellStyle name="Normal 3 11 3" xfId="310"/>
    <cellStyle name="Normal 3 11 4" xfId="311"/>
    <cellStyle name="Normal 3 11 5" xfId="312"/>
    <cellStyle name="Normal 3 12" xfId="313"/>
    <cellStyle name="Normal 3 13" xfId="314"/>
    <cellStyle name="Normal 3 2" xfId="315"/>
    <cellStyle name="Normal 3 2 10" xfId="316"/>
    <cellStyle name="Normal 3 2 11" xfId="317"/>
    <cellStyle name="Normal 3 2 2" xfId="318"/>
    <cellStyle name="Normal 3 2 3" xfId="319"/>
    <cellStyle name="Normal 3 2 4" xfId="320"/>
    <cellStyle name="Normal 3 2 5" xfId="321"/>
    <cellStyle name="Normal 3 2 6" xfId="322"/>
    <cellStyle name="Normal 3 2 7" xfId="323"/>
    <cellStyle name="Normal 3 2 8" xfId="324"/>
    <cellStyle name="Normal 3 2 9" xfId="325"/>
    <cellStyle name="Normal 3 3" xfId="326"/>
    <cellStyle name="Normal 3 4" xfId="327"/>
    <cellStyle name="Normal 3 5" xfId="328"/>
    <cellStyle name="Normal 3 6" xfId="329"/>
    <cellStyle name="Normal 3 7" xfId="330"/>
    <cellStyle name="Normal 3 8" xfId="331"/>
    <cellStyle name="Normal 3 9" xfId="332"/>
    <cellStyle name="Normal 30" xfId="333"/>
    <cellStyle name="Normal 30 2" xfId="334"/>
    <cellStyle name="Normal 30 2 2" xfId="335"/>
    <cellStyle name="Normal 30 2 3" xfId="336"/>
    <cellStyle name="Normal 30 2 4" xfId="337"/>
    <cellStyle name="Normal 30 3" xfId="338"/>
    <cellStyle name="Normal 30 4" xfId="339"/>
    <cellStyle name="Normal 30 5" xfId="340"/>
    <cellStyle name="Normal 31" xfId="341"/>
    <cellStyle name="Normal 31 2" xfId="342"/>
    <cellStyle name="Normal 31 2 2" xfId="343"/>
    <cellStyle name="Normal 31 2 3" xfId="344"/>
    <cellStyle name="Normal 31 2 4" xfId="345"/>
    <cellStyle name="Normal 32" xfId="346"/>
    <cellStyle name="Normal 33" xfId="347"/>
    <cellStyle name="Normal 34" xfId="348"/>
    <cellStyle name="Normal 34 2" xfId="349"/>
    <cellStyle name="Normal 35" xfId="350"/>
    <cellStyle name="Normal 36" xfId="351"/>
    <cellStyle name="Normal 36 2" xfId="352"/>
    <cellStyle name="Normal 36 3" xfId="353"/>
    <cellStyle name="Normal 37" xfId="354"/>
    <cellStyle name="Normal 37 2" xfId="355"/>
    <cellStyle name="Normal 37 3" xfId="356"/>
    <cellStyle name="Normal 37 4" xfId="357"/>
    <cellStyle name="Normal 37 5" xfId="358"/>
    <cellStyle name="Normal 38" xfId="359"/>
    <cellStyle name="Normal 39" xfId="360"/>
    <cellStyle name="Normal 39 2" xfId="361"/>
    <cellStyle name="Normal 4" xfId="362"/>
    <cellStyle name="Normal 4 10" xfId="363"/>
    <cellStyle name="Normal 4 11" xfId="364"/>
    <cellStyle name="Normal 4 2" xfId="365"/>
    <cellStyle name="Normal 4 2 10" xfId="366"/>
    <cellStyle name="Normal 4 2 10 2" xfId="367"/>
    <cellStyle name="Normal 4 2 10 2 2" xfId="368"/>
    <cellStyle name="Normal 4 2 10 2 2 2" xfId="369"/>
    <cellStyle name="Normal 4 2 10 2 2 3" xfId="370"/>
    <cellStyle name="Normal 4 2 10 2 2 4" xfId="371"/>
    <cellStyle name="Normal 4 2 10 2 3" xfId="372"/>
    <cellStyle name="Normal 4 2 10 2 4" xfId="373"/>
    <cellStyle name="Normal 4 2 10 2 5" xfId="374"/>
    <cellStyle name="Normal 4 2 10 3" xfId="375"/>
    <cellStyle name="Normal 4 2 10 3 2" xfId="376"/>
    <cellStyle name="Normal 4 2 10 3 3" xfId="377"/>
    <cellStyle name="Normal 4 2 10 3 4" xfId="378"/>
    <cellStyle name="Normal 4 2 10 4" xfId="379"/>
    <cellStyle name="Normal 4 2 10 5" xfId="380"/>
    <cellStyle name="Normal 4 2 10 6" xfId="381"/>
    <cellStyle name="Normal 4 2 11" xfId="382"/>
    <cellStyle name="Normal 4 2 11 2" xfId="383"/>
    <cellStyle name="Normal 4 2 11 2 2" xfId="384"/>
    <cellStyle name="Normal 4 2 11 2 3" xfId="385"/>
    <cellStyle name="Normal 4 2 11 2 4" xfId="386"/>
    <cellStyle name="Normal 4 2 11 3" xfId="387"/>
    <cellStyle name="Normal 4 2 11 4" xfId="388"/>
    <cellStyle name="Normal 4 2 11 5" xfId="389"/>
    <cellStyle name="Normal 4 2 12" xfId="390"/>
    <cellStyle name="Normal 4 2 12 2" xfId="391"/>
    <cellStyle name="Normal 4 2 12 2 2" xfId="392"/>
    <cellStyle name="Normal 4 2 12 2 3" xfId="393"/>
    <cellStyle name="Normal 4 2 12 2 4" xfId="394"/>
    <cellStyle name="Normal 4 2 12 3" xfId="395"/>
    <cellStyle name="Normal 4 2 12 4" xfId="396"/>
    <cellStyle name="Normal 4 2 12 5" xfId="397"/>
    <cellStyle name="Normal 4 2 13" xfId="398"/>
    <cellStyle name="Normal 4 2 14" xfId="399"/>
    <cellStyle name="Normal 4 2 14 2" xfId="400"/>
    <cellStyle name="Normal 4 2 14 3" xfId="401"/>
    <cellStyle name="Normal 4 2 14 4" xfId="402"/>
    <cellStyle name="Normal 4 2 15" xfId="403"/>
    <cellStyle name="Normal 4 2 2" xfId="404"/>
    <cellStyle name="Normal 4 2 2 10" xfId="405"/>
    <cellStyle name="Normal 4 2 2 2" xfId="406"/>
    <cellStyle name="Normal 4 2 2 2 2" xfId="407"/>
    <cellStyle name="Normal 4 2 2 2 2 2" xfId="408"/>
    <cellStyle name="Normal 4 2 2 2 2 2 2" xfId="409"/>
    <cellStyle name="Normal 4 2 2 2 2 2 3" xfId="410"/>
    <cellStyle name="Normal 4 2 2 2 2 2 4" xfId="411"/>
    <cellStyle name="Normal 4 2 2 2 2 3" xfId="412"/>
    <cellStyle name="Normal 4 2 2 2 2 4" xfId="413"/>
    <cellStyle name="Normal 4 2 2 2 2 5" xfId="414"/>
    <cellStyle name="Normal 4 2 2 2 3" xfId="415"/>
    <cellStyle name="Normal 4 2 2 2 3 2" xfId="416"/>
    <cellStyle name="Normal 4 2 2 2 3 3" xfId="417"/>
    <cellStyle name="Normal 4 2 2 2 3 4" xfId="418"/>
    <cellStyle name="Normal 4 2 2 2 4" xfId="419"/>
    <cellStyle name="Normal 4 2 2 2 4 2" xfId="420"/>
    <cellStyle name="Normal 4 2 2 2 4 3" xfId="421"/>
    <cellStyle name="Normal 4 2 2 2 4 4" xfId="422"/>
    <cellStyle name="Normal 4 2 2 2 5" xfId="423"/>
    <cellStyle name="Normal 4 2 2 2 6" xfId="424"/>
    <cellStyle name="Normal 4 2 2 2 7" xfId="425"/>
    <cellStyle name="Normal 4 2 2 3" xfId="426"/>
    <cellStyle name="Normal 4 2 2 3 2" xfId="427"/>
    <cellStyle name="Normal 4 2 2 3 2 2" xfId="428"/>
    <cellStyle name="Normal 4 2 2 3 2 3" xfId="429"/>
    <cellStyle name="Normal 4 2 2 3 2 4" xfId="430"/>
    <cellStyle name="Normal 4 2 2 3 3" xfId="431"/>
    <cellStyle name="Normal 4 2 2 3 4" xfId="432"/>
    <cellStyle name="Normal 4 2 2 3 5" xfId="433"/>
    <cellStyle name="Normal 4 2 2 4" xfId="434"/>
    <cellStyle name="Normal 4 2 2 4 2" xfId="435"/>
    <cellStyle name="Normal 4 2 2 4 2 2" xfId="436"/>
    <cellStyle name="Normal 4 2 2 4 2 3" xfId="437"/>
    <cellStyle name="Normal 4 2 2 4 2 4" xfId="438"/>
    <cellStyle name="Normal 4 2 2 4 3" xfId="439"/>
    <cellStyle name="Normal 4 2 2 4 4" xfId="440"/>
    <cellStyle name="Normal 4 2 2 4 5" xfId="441"/>
    <cellStyle name="Normal 4 2 2 5" xfId="442"/>
    <cellStyle name="Normal 4 2 2 5 2" xfId="443"/>
    <cellStyle name="Normal 4 2 2 5 2 2" xfId="444"/>
    <cellStyle name="Normal 4 2 2 5 2 3" xfId="445"/>
    <cellStyle name="Normal 4 2 2 5 2 4" xfId="446"/>
    <cellStyle name="Normal 4 2 2 5 3" xfId="447"/>
    <cellStyle name="Normal 4 2 2 5 4" xfId="448"/>
    <cellStyle name="Normal 4 2 2 5 5" xfId="449"/>
    <cellStyle name="Normal 4 2 2 6" xfId="450"/>
    <cellStyle name="Normal 4 2 2 6 2" xfId="451"/>
    <cellStyle name="Normal 4 2 2 6 3" xfId="452"/>
    <cellStyle name="Normal 4 2 2 6 4" xfId="453"/>
    <cellStyle name="Normal 4 2 2 7" xfId="454"/>
    <cellStyle name="Normal 4 2 2 7 2" xfId="455"/>
    <cellStyle name="Normal 4 2 2 7 3" xfId="456"/>
    <cellStyle name="Normal 4 2 2 7 4" xfId="457"/>
    <cellStyle name="Normal 4 2 2 8" xfId="458"/>
    <cellStyle name="Normal 4 2 2 9" xfId="459"/>
    <cellStyle name="Normal 4 2 3" xfId="460"/>
    <cellStyle name="Normal 4 2 3 2" xfId="461"/>
    <cellStyle name="Normal 4 2 3 2 2" xfId="462"/>
    <cellStyle name="Normal 4 2 3 2 2 2" xfId="463"/>
    <cellStyle name="Normal 4 2 3 2 2 2 2" xfId="464"/>
    <cellStyle name="Normal 4 2 3 2 2 2 3" xfId="465"/>
    <cellStyle name="Normal 4 2 3 2 2 2 4" xfId="466"/>
    <cellStyle name="Normal 4 2 3 2 2 3" xfId="467"/>
    <cellStyle name="Normal 4 2 3 2 2 4" xfId="468"/>
    <cellStyle name="Normal 4 2 3 2 2 5" xfId="469"/>
    <cellStyle name="Normal 4 2 3 2 3" xfId="470"/>
    <cellStyle name="Normal 4 2 3 2 3 2" xfId="471"/>
    <cellStyle name="Normal 4 2 3 2 3 3" xfId="472"/>
    <cellStyle name="Normal 4 2 3 2 3 4" xfId="473"/>
    <cellStyle name="Normal 4 2 3 2 4" xfId="474"/>
    <cellStyle name="Normal 4 2 3 2 5" xfId="475"/>
    <cellStyle name="Normal 4 2 3 2 6" xfId="476"/>
    <cellStyle name="Normal 4 2 3 3" xfId="477"/>
    <cellStyle name="Normal 4 2 3 3 2" xfId="478"/>
    <cellStyle name="Normal 4 2 3 3 2 2" xfId="479"/>
    <cellStyle name="Normal 4 2 3 3 2 3" xfId="480"/>
    <cellStyle name="Normal 4 2 3 3 2 4" xfId="481"/>
    <cellStyle name="Normal 4 2 3 3 3" xfId="482"/>
    <cellStyle name="Normal 4 2 3 3 4" xfId="483"/>
    <cellStyle name="Normal 4 2 3 3 5" xfId="484"/>
    <cellStyle name="Normal 4 2 3 4" xfId="485"/>
    <cellStyle name="Normal 4 2 3 4 2" xfId="486"/>
    <cellStyle name="Normal 4 2 3 4 3" xfId="487"/>
    <cellStyle name="Normal 4 2 3 4 4" xfId="488"/>
    <cellStyle name="Normal 4 2 3 5" xfId="489"/>
    <cellStyle name="Normal 4 2 3 5 2" xfId="490"/>
    <cellStyle name="Normal 4 2 3 5 3" xfId="491"/>
    <cellStyle name="Normal 4 2 3 5 4" xfId="492"/>
    <cellStyle name="Normal 4 2 3 6" xfId="493"/>
    <cellStyle name="Normal 4 2 3 7" xfId="494"/>
    <cellStyle name="Normal 4 2 3 8" xfId="495"/>
    <cellStyle name="Normal 4 2 4" xfId="496"/>
    <cellStyle name="Normal 4 2 4 2" xfId="497"/>
    <cellStyle name="Normal 4 2 4 2 2" xfId="498"/>
    <cellStyle name="Normal 4 2 4 2 2 2" xfId="499"/>
    <cellStyle name="Normal 4 2 4 2 2 2 2" xfId="500"/>
    <cellStyle name="Normal 4 2 4 2 2 2 3" xfId="501"/>
    <cellStyle name="Normal 4 2 4 2 2 2 4" xfId="502"/>
    <cellStyle name="Normal 4 2 4 2 2 3" xfId="503"/>
    <cellStyle name="Normal 4 2 4 2 2 4" xfId="504"/>
    <cellStyle name="Normal 4 2 4 2 2 5" xfId="505"/>
    <cellStyle name="Normal 4 2 4 2 3" xfId="506"/>
    <cellStyle name="Normal 4 2 4 2 3 2" xfId="507"/>
    <cellStyle name="Normal 4 2 4 2 3 3" xfId="508"/>
    <cellStyle name="Normal 4 2 4 2 3 4" xfId="509"/>
    <cellStyle name="Normal 4 2 4 2 4" xfId="510"/>
    <cellStyle name="Normal 4 2 4 2 5" xfId="511"/>
    <cellStyle name="Normal 4 2 4 2 6" xfId="512"/>
    <cellStyle name="Normal 4 2 4 3" xfId="513"/>
    <cellStyle name="Normal 4 2 4 3 2" xfId="514"/>
    <cellStyle name="Normal 4 2 4 3 2 2" xfId="515"/>
    <cellStyle name="Normal 4 2 4 3 2 3" xfId="516"/>
    <cellStyle name="Normal 4 2 4 3 2 4" xfId="517"/>
    <cellStyle name="Normal 4 2 4 3 3" xfId="518"/>
    <cellStyle name="Normal 4 2 4 3 4" xfId="519"/>
    <cellStyle name="Normal 4 2 4 3 5" xfId="520"/>
    <cellStyle name="Normal 4 2 4 4" xfId="521"/>
    <cellStyle name="Normal 4 2 4 4 2" xfId="522"/>
    <cellStyle name="Normal 4 2 4 4 3" xfId="523"/>
    <cellStyle name="Normal 4 2 4 4 4" xfId="524"/>
    <cellStyle name="Normal 4 2 4 5" xfId="525"/>
    <cellStyle name="Normal 4 2 4 6" xfId="526"/>
    <cellStyle name="Normal 4 2 4 7" xfId="527"/>
    <cellStyle name="Normal 4 2 5" xfId="528"/>
    <cellStyle name="Normal 4 2 5 2" xfId="529"/>
    <cellStyle name="Normal 4 2 5 2 2" xfId="530"/>
    <cellStyle name="Normal 4 2 5 2 2 2" xfId="531"/>
    <cellStyle name="Normal 4 2 5 2 2 2 2" xfId="532"/>
    <cellStyle name="Normal 4 2 5 2 2 2 3" xfId="533"/>
    <cellStyle name="Normal 4 2 5 2 2 2 4" xfId="534"/>
    <cellStyle name="Normal 4 2 5 2 2 3" xfId="535"/>
    <cellStyle name="Normal 4 2 5 2 2 4" xfId="536"/>
    <cellStyle name="Normal 4 2 5 2 2 5" xfId="537"/>
    <cellStyle name="Normal 4 2 5 2 3" xfId="538"/>
    <cellStyle name="Normal 4 2 5 2 3 2" xfId="539"/>
    <cellStyle name="Normal 4 2 5 2 3 3" xfId="540"/>
    <cellStyle name="Normal 4 2 5 2 3 4" xfId="541"/>
    <cellStyle name="Normal 4 2 5 2 4" xfId="542"/>
    <cellStyle name="Normal 4 2 5 2 5" xfId="543"/>
    <cellStyle name="Normal 4 2 5 2 6" xfId="544"/>
    <cellStyle name="Normal 4 2 5 3" xfId="545"/>
    <cellStyle name="Normal 4 2 5 3 2" xfId="546"/>
    <cellStyle name="Normal 4 2 5 3 2 2" xfId="547"/>
    <cellStyle name="Normal 4 2 5 3 2 3" xfId="548"/>
    <cellStyle name="Normal 4 2 5 3 2 4" xfId="549"/>
    <cellStyle name="Normal 4 2 5 3 3" xfId="550"/>
    <cellStyle name="Normal 4 2 5 3 4" xfId="551"/>
    <cellStyle name="Normal 4 2 5 3 5" xfId="552"/>
    <cellStyle name="Normal 4 2 5 4" xfId="553"/>
    <cellStyle name="Normal 4 2 5 4 2" xfId="554"/>
    <cellStyle name="Normal 4 2 5 4 3" xfId="555"/>
    <cellStyle name="Normal 4 2 5 4 4" xfId="556"/>
    <cellStyle name="Normal 4 2 5 5" xfId="557"/>
    <cellStyle name="Normal 4 2 5 6" xfId="558"/>
    <cellStyle name="Normal 4 2 5 7" xfId="559"/>
    <cellStyle name="Normal 4 2 6" xfId="560"/>
    <cellStyle name="Normal 4 2 6 2" xfId="561"/>
    <cellStyle name="Normal 4 2 6 2 2" xfId="562"/>
    <cellStyle name="Normal 4 2 6 2 2 2" xfId="563"/>
    <cellStyle name="Normal 4 2 6 2 2 2 2" xfId="564"/>
    <cellStyle name="Normal 4 2 6 2 2 2 3" xfId="565"/>
    <cellStyle name="Normal 4 2 6 2 2 2 4" xfId="566"/>
    <cellStyle name="Normal 4 2 6 2 2 3" xfId="567"/>
    <cellStyle name="Normal 4 2 6 2 2 4" xfId="568"/>
    <cellStyle name="Normal 4 2 6 2 2 5" xfId="569"/>
    <cellStyle name="Normal 4 2 6 2 3" xfId="570"/>
    <cellStyle name="Normal 4 2 6 2 3 2" xfId="571"/>
    <cellStyle name="Normal 4 2 6 2 3 3" xfId="572"/>
    <cellStyle name="Normal 4 2 6 2 3 4" xfId="573"/>
    <cellStyle name="Normal 4 2 6 2 4" xfId="574"/>
    <cellStyle name="Normal 4 2 6 2 5" xfId="575"/>
    <cellStyle name="Normal 4 2 6 2 6" xfId="576"/>
    <cellStyle name="Normal 4 2 6 3" xfId="577"/>
    <cellStyle name="Normal 4 2 6 3 2" xfId="578"/>
    <cellStyle name="Normal 4 2 6 3 2 2" xfId="579"/>
    <cellStyle name="Normal 4 2 6 3 2 3" xfId="580"/>
    <cellStyle name="Normal 4 2 6 3 2 4" xfId="581"/>
    <cellStyle name="Normal 4 2 6 3 3" xfId="582"/>
    <cellStyle name="Normal 4 2 6 3 4" xfId="583"/>
    <cellStyle name="Normal 4 2 6 3 5" xfId="584"/>
    <cellStyle name="Normal 4 2 6 4" xfId="585"/>
    <cellStyle name="Normal 4 2 6 4 2" xfId="586"/>
    <cellStyle name="Normal 4 2 6 4 3" xfId="587"/>
    <cellStyle name="Normal 4 2 6 4 4" xfId="588"/>
    <cellStyle name="Normal 4 2 6 5" xfId="589"/>
    <cellStyle name="Normal 4 2 6 6" xfId="590"/>
    <cellStyle name="Normal 4 2 6 7" xfId="591"/>
    <cellStyle name="Normal 4 2 7" xfId="592"/>
    <cellStyle name="Normal 4 2 7 2" xfId="593"/>
    <cellStyle name="Normal 4 2 7 2 2" xfId="594"/>
    <cellStyle name="Normal 4 2 7 2 2 2" xfId="595"/>
    <cellStyle name="Normal 4 2 7 2 2 2 2" xfId="596"/>
    <cellStyle name="Normal 4 2 7 2 2 2 3" xfId="597"/>
    <cellStyle name="Normal 4 2 7 2 2 2 4" xfId="598"/>
    <cellStyle name="Normal 4 2 7 2 2 3" xfId="599"/>
    <cellStyle name="Normal 4 2 7 2 2 4" xfId="600"/>
    <cellStyle name="Normal 4 2 7 2 2 5" xfId="601"/>
    <cellStyle name="Normal 4 2 7 2 3" xfId="602"/>
    <cellStyle name="Normal 4 2 7 2 3 2" xfId="603"/>
    <cellStyle name="Normal 4 2 7 2 3 3" xfId="604"/>
    <cellStyle name="Normal 4 2 7 2 3 4" xfId="605"/>
    <cellStyle name="Normal 4 2 7 2 4" xfId="606"/>
    <cellStyle name="Normal 4 2 7 2 5" xfId="607"/>
    <cellStyle name="Normal 4 2 7 2 6" xfId="608"/>
    <cellStyle name="Normal 4 2 7 3" xfId="609"/>
    <cellStyle name="Normal 4 2 7 3 2" xfId="610"/>
    <cellStyle name="Normal 4 2 7 3 2 2" xfId="611"/>
    <cellStyle name="Normal 4 2 7 3 2 3" xfId="612"/>
    <cellStyle name="Normal 4 2 7 3 2 4" xfId="613"/>
    <cellStyle name="Normal 4 2 7 3 3" xfId="614"/>
    <cellStyle name="Normal 4 2 7 3 4" xfId="615"/>
    <cellStyle name="Normal 4 2 7 3 5" xfId="616"/>
    <cellStyle name="Normal 4 2 7 4" xfId="617"/>
    <cellStyle name="Normal 4 2 7 4 2" xfId="618"/>
    <cellStyle name="Normal 4 2 7 4 3" xfId="619"/>
    <cellStyle name="Normal 4 2 7 4 4" xfId="620"/>
    <cellStyle name="Normal 4 2 7 5" xfId="621"/>
    <cellStyle name="Normal 4 2 7 6" xfId="622"/>
    <cellStyle name="Normal 4 2 7 7" xfId="623"/>
    <cellStyle name="Normal 4 2 8" xfId="624"/>
    <cellStyle name="Normal 4 2 8 2" xfId="625"/>
    <cellStyle name="Normal 4 2 8 2 2" xfId="626"/>
    <cellStyle name="Normal 4 2 8 2 2 2" xfId="627"/>
    <cellStyle name="Normal 4 2 8 2 2 2 2" xfId="628"/>
    <cellStyle name="Normal 4 2 8 2 2 2 3" xfId="629"/>
    <cellStyle name="Normal 4 2 8 2 2 2 4" xfId="630"/>
    <cellStyle name="Normal 4 2 8 2 2 3" xfId="631"/>
    <cellStyle name="Normal 4 2 8 2 2 4" xfId="632"/>
    <cellStyle name="Normal 4 2 8 2 2 5" xfId="633"/>
    <cellStyle name="Normal 4 2 8 2 3" xfId="634"/>
    <cellStyle name="Normal 4 2 8 2 3 2" xfId="635"/>
    <cellStyle name="Normal 4 2 8 2 3 3" xfId="636"/>
    <cellStyle name="Normal 4 2 8 2 3 4" xfId="637"/>
    <cellStyle name="Normal 4 2 8 2 4" xfId="638"/>
    <cellStyle name="Normal 4 2 8 2 5" xfId="639"/>
    <cellStyle name="Normal 4 2 8 2 6" xfId="640"/>
    <cellStyle name="Normal 4 2 8 3" xfId="641"/>
    <cellStyle name="Normal 4 2 8 3 2" xfId="642"/>
    <cellStyle name="Normal 4 2 8 3 2 2" xfId="643"/>
    <cellStyle name="Normal 4 2 8 3 2 3" xfId="644"/>
    <cellStyle name="Normal 4 2 8 3 2 4" xfId="645"/>
    <cellStyle name="Normal 4 2 8 3 3" xfId="646"/>
    <cellStyle name="Normal 4 2 8 3 4" xfId="647"/>
    <cellStyle name="Normal 4 2 8 3 5" xfId="648"/>
    <cellStyle name="Normal 4 2 8 4" xfId="649"/>
    <cellStyle name="Normal 4 2 8 4 2" xfId="650"/>
    <cellStyle name="Normal 4 2 8 4 3" xfId="651"/>
    <cellStyle name="Normal 4 2 8 4 4" xfId="652"/>
    <cellStyle name="Normal 4 2 8 5" xfId="653"/>
    <cellStyle name="Normal 4 2 8 6" xfId="654"/>
    <cellStyle name="Normal 4 2 8 7" xfId="655"/>
    <cellStyle name="Normal 4 2 9" xfId="656"/>
    <cellStyle name="Normal 4 2 9 2" xfId="657"/>
    <cellStyle name="Normal 4 2 9 2 2" xfId="658"/>
    <cellStyle name="Normal 4 2 9 2 2 2" xfId="659"/>
    <cellStyle name="Normal 4 2 9 2 2 3" xfId="660"/>
    <cellStyle name="Normal 4 2 9 2 2 4" xfId="661"/>
    <cellStyle name="Normal 4 2 9 2 3" xfId="662"/>
    <cellStyle name="Normal 4 2 9 2 4" xfId="663"/>
    <cellStyle name="Normal 4 2 9 2 5" xfId="664"/>
    <cellStyle name="Normal 4 2 9 3" xfId="665"/>
    <cellStyle name="Normal 4 2 9 3 2" xfId="666"/>
    <cellStyle name="Normal 4 2 9 3 3" xfId="667"/>
    <cellStyle name="Normal 4 2 9 3 4" xfId="668"/>
    <cellStyle name="Normal 4 2 9 4" xfId="669"/>
    <cellStyle name="Normal 4 2 9 5" xfId="670"/>
    <cellStyle name="Normal 4 2 9 6" xfId="671"/>
    <cellStyle name="Normal 4 3" xfId="672"/>
    <cellStyle name="Normal 4 4" xfId="673"/>
    <cellStyle name="Normal 4 5" xfId="674"/>
    <cellStyle name="Normal 4 6" xfId="675"/>
    <cellStyle name="Normal 4 7" xfId="676"/>
    <cellStyle name="Normal 4 8" xfId="677"/>
    <cellStyle name="Normal 4 9" xfId="678"/>
    <cellStyle name="Normal 40" xfId="679"/>
    <cellStyle name="Normal 41" xfId="680"/>
    <cellStyle name="Normal 42" xfId="681"/>
    <cellStyle name="Normal 43" xfId="682"/>
    <cellStyle name="Normal 44" xfId="683"/>
    <cellStyle name="Normal 5" xfId="684"/>
    <cellStyle name="Normal 5 10" xfId="685"/>
    <cellStyle name="Normal 5 11" xfId="686"/>
    <cellStyle name="Normal 5 2" xfId="687"/>
    <cellStyle name="Normal 5 3" xfId="688"/>
    <cellStyle name="Normal 5 4" xfId="689"/>
    <cellStyle name="Normal 5 5" xfId="690"/>
    <cellStyle name="Normal 5 6" xfId="691"/>
    <cellStyle name="Normal 5 7" xfId="692"/>
    <cellStyle name="Normal 5 8" xfId="693"/>
    <cellStyle name="Normal 5 9" xfId="694"/>
    <cellStyle name="Normal 6" xfId="695"/>
    <cellStyle name="Normal 6 10" xfId="696"/>
    <cellStyle name="Normal 6 11" xfId="697"/>
    <cellStyle name="Normal 6 12" xfId="698"/>
    <cellStyle name="Normal 6 13" xfId="699"/>
    <cellStyle name="Normal 6 2" xfId="700"/>
    <cellStyle name="Normal 6 3" xfId="701"/>
    <cellStyle name="Normal 6 4" xfId="702"/>
    <cellStyle name="Normal 6 5" xfId="703"/>
    <cellStyle name="Normal 6 6" xfId="704"/>
    <cellStyle name="Normal 6 7" xfId="705"/>
    <cellStyle name="Normal 6 8" xfId="706"/>
    <cellStyle name="Normal 6 9" xfId="707"/>
    <cellStyle name="Normal 7" xfId="708"/>
    <cellStyle name="Normal 7 10" xfId="709"/>
    <cellStyle name="Normal 7 11" xfId="710"/>
    <cellStyle name="Normal 7 12" xfId="711"/>
    <cellStyle name="Normal 7 2" xfId="712"/>
    <cellStyle name="Normal 7 3" xfId="713"/>
    <cellStyle name="Normal 7 4" xfId="714"/>
    <cellStyle name="Normal 7 5" xfId="715"/>
    <cellStyle name="Normal 7 6" xfId="716"/>
    <cellStyle name="Normal 7 7" xfId="717"/>
    <cellStyle name="Normal 7 8" xfId="718"/>
    <cellStyle name="Normal 7 9" xfId="719"/>
    <cellStyle name="Normal 8" xfId="720"/>
    <cellStyle name="Normal 8 10" xfId="721"/>
    <cellStyle name="Normal 8 11" xfId="722"/>
    <cellStyle name="Normal 8 2" xfId="723"/>
    <cellStyle name="Normal 8 3" xfId="724"/>
    <cellStyle name="Normal 8 4" xfId="725"/>
    <cellStyle name="Normal 8 5" xfId="726"/>
    <cellStyle name="Normal 8 6" xfId="727"/>
    <cellStyle name="Normal 8 7" xfId="728"/>
    <cellStyle name="Normal 8 8" xfId="729"/>
    <cellStyle name="Normal 8 9" xfId="730"/>
    <cellStyle name="Normal 9" xfId="731"/>
    <cellStyle name="Normal 9 10" xfId="732"/>
    <cellStyle name="Normal 9 11" xfId="733"/>
    <cellStyle name="Normal 9 2" xfId="734"/>
    <cellStyle name="Normal 9 3" xfId="735"/>
    <cellStyle name="Normal 9 4" xfId="736"/>
    <cellStyle name="Normal 9 5" xfId="737"/>
    <cellStyle name="Normal 9 6" xfId="738"/>
    <cellStyle name="Normal 9 7" xfId="739"/>
    <cellStyle name="Normal 9 8" xfId="740"/>
    <cellStyle name="Normal 9 9" xfId="741"/>
    <cellStyle name="Output Amounts" xfId="742"/>
    <cellStyle name="Output Column Headings" xfId="743"/>
    <cellStyle name="Output Line Items" xfId="744"/>
    <cellStyle name="Output Report Heading" xfId="745"/>
    <cellStyle name="Output Report Title" xfId="746"/>
    <cellStyle name="Percent 2" xfId="747"/>
    <cellStyle name="Percent 2 2" xfId="748"/>
    <cellStyle name="Percent 2 2 2" xfId="749"/>
    <cellStyle name="Percent 2 2 3" xfId="750"/>
    <cellStyle name="Percent 2 3" xfId="751"/>
    <cellStyle name="Percent 2 4" xfId="752"/>
    <cellStyle name="Percent 2 5" xfId="753"/>
    <cellStyle name="Percent 2 6" xfId="754"/>
    <cellStyle name="Percent 2 7" xfId="755"/>
    <cellStyle name="Percent 2 8" xfId="756"/>
    <cellStyle name="Percent 3" xfId="757"/>
    <cellStyle name="Percent 4" xfId="758"/>
    <cellStyle name="Pourcentage" xfId="2" builtinId="5"/>
    <cellStyle name="Pourcentage 2" xfId="759"/>
    <cellStyle name="Pourcentage 2 2" xfId="760"/>
    <cellStyle name="Pourcentage 3" xfId="761"/>
    <cellStyle name="Pourcentage 3 2" xfId="762"/>
    <cellStyle name="Pourcentage 4" xfId="763"/>
    <cellStyle name="Satisfaisant 2" xfId="764"/>
    <cellStyle name="Sortie 2" xfId="765"/>
    <cellStyle name="Texte explicatif 2" xfId="766"/>
    <cellStyle name="Titre 2" xfId="767"/>
    <cellStyle name="Titre 1 2" xfId="768"/>
    <cellStyle name="Titre 2 2" xfId="769"/>
    <cellStyle name="Titre 3 2" xfId="770"/>
    <cellStyle name="Titre 4 2" xfId="771"/>
    <cellStyle name="Total 2" xfId="772"/>
    <cellStyle name="Total 3" xfId="773"/>
    <cellStyle name="Vérification 2" xfId="7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ADMIN/Fermeture/Fermeture%202014/Pi&#232;ces/GI-2%20Doc%201%20&#224;%20GI-10%20Doc%201.3%20(2014)_R&#233;vis&#233;%20le%2011%20juin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ADMIN/Fermeture/Fermeture%202014/Run2014%20&#201;tats%20financiers%20FINAL_corrig&#233;%20de%20l%20erreur%20ds%20la%20strcuture%20du%20Ktal%20ie%20exc&#233;dent%20de%20rendement%20pr&#233;lim%20ds%20le%20calcul%20du%20b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ADMIN\CAUSE\GI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ADMIN\CAUSE\GI-2CO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CCTG\MONTHEND\ETAT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STUD\Financial%20Business%20Performance\Projects\Sithe\Leave%20to%20Construct\Sithe_Brampton_Revision_Tw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LO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-2 Doc 1 p1"/>
      <sheetName val="GI-2 doc1 P2-3"/>
      <sheetName val="GI-2 doc 1.1"/>
      <sheetName val="GI-2 doc 1.2"/>
      <sheetName val="GI-2 doc 1.3 p1-2"/>
      <sheetName val="GI-2 doc 1.4"/>
      <sheetName val="GI-2 doc 1.5"/>
      <sheetName val="GI-2 doc 1.6"/>
      <sheetName val="GI-3 Doc 1 p1"/>
      <sheetName val="GI-3 doc 1 p2"/>
      <sheetName val="GI-3 doc 1.1"/>
      <sheetName val="GI-3 doc 1.1.1"/>
      <sheetName val="GI-3 doc 1.2"/>
      <sheetName val="GI-3 doc 1.2.1"/>
      <sheetName val="GI-3 doc 2 p1"/>
      <sheetName val="GI-3 doc 3"/>
      <sheetName val="GI-4 Doc 1 p1 révisé"/>
      <sheetName val="GI-4 doc 1 p2"/>
      <sheetName val="GI-4 doc 1.1"/>
      <sheetName val="GI-4 doc 2"/>
      <sheetName val="GI-5 doc 1"/>
      <sheetName val="GI-5 doc 1.1"/>
      <sheetName val="GI-5 doc 1.2"/>
      <sheetName val="GI-5 doc 1.3"/>
      <sheetName val="GI-5 doc 1.4"/>
      <sheetName val="GI-5 doc 1.5"/>
      <sheetName val="GI-6 doc 1 p1"/>
      <sheetName val="GI-6 doc 1 p2"/>
      <sheetName val="GI-7 doc 1"/>
      <sheetName val="GI-7 doc 1.1"/>
      <sheetName val="GI-8 doc 1"/>
      <sheetName val="GI-8 doc 3"/>
      <sheetName val="GI-8 doc 3.1"/>
      <sheetName val="GI-8 doc 3.2"/>
      <sheetName val="GI-8 doc 3.3"/>
      <sheetName val="GI-8 doc 3.4"/>
      <sheetName val="GI-8 doc 3.5"/>
      <sheetName val="GI-8 doc 3.6"/>
      <sheetName val="GI-8 doc 3.7"/>
      <sheetName val="GI-8 doc 3.8"/>
      <sheetName val="GI-8 doc 3.9"/>
      <sheetName val="GI-8 doc 3.10"/>
      <sheetName val="GI-9 doc 1"/>
      <sheetName val="GI-10 document 2.1"/>
      <sheetName val="GI-10 document 2.2"/>
      <sheetName val="GI-10 document 3.1"/>
    </sheetNames>
    <sheetDataSet>
      <sheetData sheetId="0">
        <row r="67">
          <cell r="B67" t="str">
            <v>Original: 2015-04-17</v>
          </cell>
          <cell r="K67" t="str">
            <v>Requête 3924-2015</v>
          </cell>
        </row>
      </sheetData>
      <sheetData sheetId="1">
        <row r="4">
          <cell r="A4" t="str">
            <v>ANNÉE DE RÉFÉRENCE: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3">
          <cell r="Q43">
            <v>81179654.975259274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e dossier-2014"/>
      <sheetName val="Run Fermeture 2014"/>
      <sheetName val="gi1 doc 1"/>
      <sheetName val="Stabilisation"/>
      <sheetName val="Température cumulatif"/>
      <sheetName val="Température 2014"/>
      <sheetName val="Gaz perdu cumulatif"/>
      <sheetName val="Gaz perdu excl gaz non facturé"/>
      <sheetName val="DLT"/>
      <sheetName val="Ajustement coût du gaz"/>
    </sheetNames>
    <sheetDataSet>
      <sheetData sheetId="0" refreshError="1"/>
      <sheetData sheetId="1">
        <row r="172">
          <cell r="I172">
            <v>58179403</v>
          </cell>
        </row>
        <row r="288">
          <cell r="C288">
            <v>5000000</v>
          </cell>
          <cell r="D288">
            <v>5000000</v>
          </cell>
          <cell r="E288">
            <v>5000000</v>
          </cell>
          <cell r="F288">
            <v>5000000</v>
          </cell>
          <cell r="G288">
            <v>5000000</v>
          </cell>
          <cell r="H288">
            <v>5000000</v>
          </cell>
          <cell r="I288">
            <v>5000000</v>
          </cell>
          <cell r="J288">
            <v>5000000</v>
          </cell>
          <cell r="K288">
            <v>5000000</v>
          </cell>
          <cell r="L288">
            <v>5000000</v>
          </cell>
          <cell r="M288">
            <v>5000000</v>
          </cell>
          <cell r="N288">
            <v>5000000</v>
          </cell>
          <cell r="O288">
            <v>5000000</v>
          </cell>
        </row>
        <row r="289">
          <cell r="C289">
            <v>4000000</v>
          </cell>
          <cell r="D289">
            <v>4000000</v>
          </cell>
          <cell r="E289">
            <v>4000000</v>
          </cell>
          <cell r="F289">
            <v>4000000</v>
          </cell>
          <cell r="G289">
            <v>4000000</v>
          </cell>
          <cell r="H289">
            <v>4000000</v>
          </cell>
          <cell r="I289">
            <v>4000000</v>
          </cell>
          <cell r="J289">
            <v>4000000</v>
          </cell>
          <cell r="K289">
            <v>4000000</v>
          </cell>
          <cell r="L289">
            <v>4000000</v>
          </cell>
          <cell r="M289">
            <v>4000000</v>
          </cell>
          <cell r="N289">
            <v>4000000</v>
          </cell>
          <cell r="O289">
            <v>4000000</v>
          </cell>
        </row>
        <row r="290">
          <cell r="C290">
            <v>5000000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C291">
            <v>5000000</v>
          </cell>
          <cell r="D291">
            <v>5000000</v>
          </cell>
          <cell r="E291">
            <v>5000000</v>
          </cell>
          <cell r="F291">
            <v>5000000</v>
          </cell>
          <cell r="G291">
            <v>5000000</v>
          </cell>
          <cell r="H291">
            <v>5000000</v>
          </cell>
          <cell r="I291">
            <v>5000000</v>
          </cell>
          <cell r="J291">
            <v>5000000</v>
          </cell>
          <cell r="K291">
            <v>5000000</v>
          </cell>
          <cell r="L291">
            <v>5000000</v>
          </cell>
          <cell r="M291">
            <v>5000000</v>
          </cell>
          <cell r="N291">
            <v>5000000</v>
          </cell>
          <cell r="O291">
            <v>5000000</v>
          </cell>
        </row>
        <row r="292">
          <cell r="C292">
            <v>5500000</v>
          </cell>
          <cell r="D292">
            <v>5500000</v>
          </cell>
          <cell r="E292">
            <v>5500000</v>
          </cell>
          <cell r="F292">
            <v>5500000</v>
          </cell>
          <cell r="G292">
            <v>5500000</v>
          </cell>
          <cell r="H292">
            <v>5500000</v>
          </cell>
          <cell r="I292">
            <v>5500000</v>
          </cell>
          <cell r="J292">
            <v>5500000</v>
          </cell>
          <cell r="K292">
            <v>5500000</v>
          </cell>
          <cell r="L292">
            <v>5500000</v>
          </cell>
          <cell r="M292">
            <v>5500000</v>
          </cell>
          <cell r="N292">
            <v>5500000</v>
          </cell>
          <cell r="O292">
            <v>5500000</v>
          </cell>
        </row>
        <row r="293">
          <cell r="C293">
            <v>4000000</v>
          </cell>
          <cell r="D293">
            <v>4000000</v>
          </cell>
          <cell r="E293">
            <v>4000000</v>
          </cell>
          <cell r="F293">
            <v>4000000</v>
          </cell>
          <cell r="G293">
            <v>4000000</v>
          </cell>
          <cell r="H293">
            <v>4000000</v>
          </cell>
          <cell r="I293">
            <v>4000000</v>
          </cell>
          <cell r="J293">
            <v>4000000</v>
          </cell>
          <cell r="K293">
            <v>4000000</v>
          </cell>
          <cell r="L293">
            <v>4000000</v>
          </cell>
          <cell r="M293">
            <v>4000000</v>
          </cell>
          <cell r="N293">
            <v>4000000</v>
          </cell>
          <cell r="O293">
            <v>4000000</v>
          </cell>
        </row>
        <row r="294">
          <cell r="C294">
            <v>7640000</v>
          </cell>
          <cell r="D294">
            <v>7640000</v>
          </cell>
          <cell r="E294">
            <v>7640000</v>
          </cell>
          <cell r="F294">
            <v>7640000</v>
          </cell>
          <cell r="G294">
            <v>7640000</v>
          </cell>
          <cell r="H294">
            <v>7640000</v>
          </cell>
          <cell r="I294">
            <v>7640000</v>
          </cell>
          <cell r="J294">
            <v>7640000</v>
          </cell>
          <cell r="K294">
            <v>7640000</v>
          </cell>
          <cell r="L294">
            <v>7640000</v>
          </cell>
          <cell r="M294">
            <v>7640000</v>
          </cell>
          <cell r="N294">
            <v>7640000</v>
          </cell>
          <cell r="O294">
            <v>7640000</v>
          </cell>
        </row>
        <row r="295">
          <cell r="C295">
            <v>0</v>
          </cell>
          <cell r="D295">
            <v>7000000</v>
          </cell>
          <cell r="E295">
            <v>7000000</v>
          </cell>
          <cell r="F295">
            <v>7000000</v>
          </cell>
          <cell r="G295">
            <v>7000000</v>
          </cell>
          <cell r="H295">
            <v>7000000</v>
          </cell>
          <cell r="I295">
            <v>7000000</v>
          </cell>
          <cell r="J295">
            <v>7000000</v>
          </cell>
          <cell r="K295">
            <v>7000000</v>
          </cell>
          <cell r="L295">
            <v>7000000</v>
          </cell>
          <cell r="M295">
            <v>7000000</v>
          </cell>
          <cell r="N295">
            <v>7000000</v>
          </cell>
          <cell r="O295">
            <v>7000000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3500000</v>
          </cell>
          <cell r="L296">
            <v>3500000</v>
          </cell>
          <cell r="M296">
            <v>3500000</v>
          </cell>
          <cell r="N296">
            <v>3500000</v>
          </cell>
          <cell r="O296">
            <v>3500000</v>
          </cell>
        </row>
        <row r="297">
          <cell r="C297">
            <v>3500000</v>
          </cell>
          <cell r="D297">
            <v>3500000</v>
          </cell>
          <cell r="E297">
            <v>3500000</v>
          </cell>
          <cell r="F297">
            <v>3500000</v>
          </cell>
          <cell r="G297">
            <v>3500000</v>
          </cell>
          <cell r="H297">
            <v>3500000</v>
          </cell>
          <cell r="I297">
            <v>3500000</v>
          </cell>
          <cell r="J297">
            <v>3500000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C298">
            <v>3500000</v>
          </cell>
          <cell r="D298">
            <v>3500000</v>
          </cell>
          <cell r="E298">
            <v>3500000</v>
          </cell>
          <cell r="F298">
            <v>3500000</v>
          </cell>
          <cell r="G298">
            <v>3500000</v>
          </cell>
          <cell r="H298">
            <v>3500000</v>
          </cell>
          <cell r="I298">
            <v>3500000</v>
          </cell>
          <cell r="J298">
            <v>3500000</v>
          </cell>
          <cell r="K298">
            <v>3500000</v>
          </cell>
          <cell r="L298">
            <v>3500000</v>
          </cell>
          <cell r="M298">
            <v>3500000</v>
          </cell>
          <cell r="N298">
            <v>3500000</v>
          </cell>
          <cell r="O298">
            <v>3500000</v>
          </cell>
        </row>
        <row r="299">
          <cell r="C299">
            <v>5000000</v>
          </cell>
          <cell r="D299">
            <v>5000000</v>
          </cell>
          <cell r="E299">
            <v>5000000</v>
          </cell>
          <cell r="F299">
            <v>5000000</v>
          </cell>
          <cell r="G299">
            <v>5000000</v>
          </cell>
          <cell r="H299">
            <v>5000000</v>
          </cell>
          <cell r="I299">
            <v>5000000</v>
          </cell>
          <cell r="J299">
            <v>5000000</v>
          </cell>
          <cell r="K299">
            <v>5000000</v>
          </cell>
          <cell r="L299">
            <v>5000000</v>
          </cell>
          <cell r="M299">
            <v>5000000</v>
          </cell>
          <cell r="N299">
            <v>5000000</v>
          </cell>
          <cell r="O299">
            <v>5000000</v>
          </cell>
        </row>
        <row r="300">
          <cell r="C300">
            <v>4000000</v>
          </cell>
          <cell r="D300">
            <v>4000000</v>
          </cell>
          <cell r="E300">
            <v>4000000</v>
          </cell>
          <cell r="F300">
            <v>4000000</v>
          </cell>
          <cell r="G300">
            <v>4000000</v>
          </cell>
          <cell r="H300">
            <v>4000000</v>
          </cell>
          <cell r="I300">
            <v>4000000</v>
          </cell>
          <cell r="J300">
            <v>4000000</v>
          </cell>
          <cell r="K300">
            <v>4000000</v>
          </cell>
          <cell r="L300">
            <v>4000000</v>
          </cell>
          <cell r="M300">
            <v>4000000</v>
          </cell>
          <cell r="N300">
            <v>4000000</v>
          </cell>
          <cell r="O300">
            <v>4000000</v>
          </cell>
        </row>
        <row r="301">
          <cell r="C301">
            <v>2000000</v>
          </cell>
          <cell r="D301">
            <v>2000000</v>
          </cell>
          <cell r="E301">
            <v>2000000</v>
          </cell>
          <cell r="F301">
            <v>2000000</v>
          </cell>
          <cell r="G301">
            <v>2000000</v>
          </cell>
          <cell r="H301">
            <v>2000000</v>
          </cell>
          <cell r="I301">
            <v>2000000</v>
          </cell>
          <cell r="J301">
            <v>2000000</v>
          </cell>
          <cell r="K301">
            <v>2000000</v>
          </cell>
          <cell r="L301">
            <v>2000000</v>
          </cell>
          <cell r="M301">
            <v>2000000</v>
          </cell>
          <cell r="N301">
            <v>2000000</v>
          </cell>
          <cell r="O301">
            <v>2000000</v>
          </cell>
        </row>
        <row r="303">
          <cell r="C303">
            <v>4565279.6100000003</v>
          </cell>
          <cell r="D303">
            <v>6116313.1900000004</v>
          </cell>
          <cell r="E303">
            <v>1870506.49</v>
          </cell>
          <cell r="F303">
            <v>1036451.21</v>
          </cell>
          <cell r="G303">
            <v>68637.740000000005</v>
          </cell>
          <cell r="H303">
            <v>-1051397.03</v>
          </cell>
          <cell r="I303">
            <v>-1309000.77</v>
          </cell>
          <cell r="J303">
            <v>891554.7</v>
          </cell>
          <cell r="K303">
            <v>499263.33</v>
          </cell>
          <cell r="L303">
            <v>-203129.64</v>
          </cell>
          <cell r="M303">
            <v>1172945.44</v>
          </cell>
          <cell r="N303">
            <v>1158167.3500000001</v>
          </cell>
          <cell r="O303">
            <v>259048.3</v>
          </cell>
        </row>
        <row r="306">
          <cell r="C306">
            <v>12818335</v>
          </cell>
          <cell r="D306">
            <v>12818335</v>
          </cell>
          <cell r="E306">
            <v>12818335</v>
          </cell>
          <cell r="F306">
            <v>12818335</v>
          </cell>
          <cell r="G306">
            <v>12818335</v>
          </cell>
          <cell r="H306">
            <v>12818335</v>
          </cell>
          <cell r="I306">
            <v>12818335</v>
          </cell>
          <cell r="J306">
            <v>12818335</v>
          </cell>
          <cell r="K306">
            <v>12818335</v>
          </cell>
          <cell r="L306">
            <v>12818335</v>
          </cell>
          <cell r="M306">
            <v>12818335</v>
          </cell>
          <cell r="N306">
            <v>12818335</v>
          </cell>
          <cell r="O306">
            <v>12818335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9">
          <cell r="C309">
            <v>27401574</v>
          </cell>
          <cell r="D309">
            <v>27401574</v>
          </cell>
          <cell r="E309">
            <v>29864565.764503878</v>
          </cell>
          <cell r="F309">
            <v>31808998.512542643</v>
          </cell>
          <cell r="G309">
            <v>31619672.506980784</v>
          </cell>
          <cell r="H309">
            <v>32086354.809206132</v>
          </cell>
          <cell r="I309">
            <v>32081332.998457275</v>
          </cell>
          <cell r="J309">
            <v>30169640.972504981</v>
          </cell>
          <cell r="K309">
            <v>29795560.085691504</v>
          </cell>
          <cell r="L309">
            <v>29417384.17137124</v>
          </cell>
          <cell r="M309">
            <v>27499897.113283966</v>
          </cell>
          <cell r="N309">
            <v>26996788.032282263</v>
          </cell>
          <cell r="O309">
            <v>28024767.542255532</v>
          </cell>
        </row>
        <row r="310">
          <cell r="D310">
            <v>2507303</v>
          </cell>
          <cell r="E310">
            <v>1983271</v>
          </cell>
          <cell r="F310">
            <v>1288753</v>
          </cell>
          <cell r="G310">
            <v>486310</v>
          </cell>
          <cell r="H310">
            <v>5773</v>
          </cell>
          <cell r="I310">
            <v>-464195</v>
          </cell>
          <cell r="J310">
            <v>-366035</v>
          </cell>
          <cell r="K310">
            <v>-380021</v>
          </cell>
          <cell r="L310">
            <v>-445398</v>
          </cell>
          <cell r="M310">
            <v>146150</v>
          </cell>
          <cell r="N310">
            <v>1053232</v>
          </cell>
          <cell r="O310">
            <v>1761543.047</v>
          </cell>
        </row>
        <row r="312">
          <cell r="D312">
            <v>-3059.9969038075119</v>
          </cell>
          <cell r="E312">
            <v>-3636.3368523827085</v>
          </cell>
          <cell r="F312">
            <v>-4184.1121270421118</v>
          </cell>
          <cell r="G312">
            <v>1200.2186894467486</v>
          </cell>
          <cell r="H312">
            <v>1391.7581412057043</v>
          </cell>
          <cell r="I312">
            <v>1887.5691409401461</v>
          </cell>
          <cell r="J312">
            <v>-127.52192175467644</v>
          </cell>
          <cell r="K312">
            <v>9482.0531899073467</v>
          </cell>
          <cell r="L312">
            <v>-22532.417028523967</v>
          </cell>
          <cell r="M312">
            <v>19579.164288193817</v>
          </cell>
          <cell r="N312">
            <v>-1.1838279053481529</v>
          </cell>
          <cell r="O312">
            <v>0.21652053579600761</v>
          </cell>
        </row>
        <row r="313">
          <cell r="D313">
            <v>0</v>
          </cell>
          <cell r="E313">
            <v>0</v>
          </cell>
          <cell r="F313">
            <v>-1441000</v>
          </cell>
          <cell r="G313">
            <v>0</v>
          </cell>
          <cell r="H313">
            <v>0</v>
          </cell>
          <cell r="I313">
            <v>-1441000</v>
          </cell>
          <cell r="J313">
            <v>0</v>
          </cell>
          <cell r="K313">
            <v>0</v>
          </cell>
          <cell r="L313">
            <v>-1441000</v>
          </cell>
          <cell r="M313">
            <v>-654000</v>
          </cell>
          <cell r="N313">
            <v>0</v>
          </cell>
          <cell r="O313">
            <v>-2095000</v>
          </cell>
        </row>
        <row r="314">
          <cell r="D314">
            <v>-41251.238592316127</v>
          </cell>
          <cell r="E314">
            <v>-35201.915108851565</v>
          </cell>
          <cell r="F314">
            <v>-32894.893434813523</v>
          </cell>
          <cell r="G314">
            <v>-20827.916464098893</v>
          </cell>
          <cell r="H314">
            <v>-12186.568890059751</v>
          </cell>
          <cell r="I314">
            <v>-8384.5950932336436</v>
          </cell>
          <cell r="J314">
            <v>-7918.3648917231403</v>
          </cell>
          <cell r="K314">
            <v>-7636.9675101726179</v>
          </cell>
          <cell r="L314">
            <v>-8556.6410587508635</v>
          </cell>
          <cell r="M314">
            <v>-14838.245289895318</v>
          </cell>
          <cell r="N314">
            <v>-25251.306198825976</v>
          </cell>
          <cell r="O314">
            <v>-33618.084705398374</v>
          </cell>
        </row>
        <row r="330">
          <cell r="K330">
            <v>5.2944849330878512</v>
          </cell>
        </row>
        <row r="331">
          <cell r="K331">
            <v>3.009807746041341</v>
          </cell>
        </row>
        <row r="334">
          <cell r="K334">
            <v>9.1</v>
          </cell>
        </row>
      </sheetData>
      <sheetData sheetId="2">
        <row r="7">
          <cell r="F7">
            <v>63158092.20000001</v>
          </cell>
        </row>
      </sheetData>
      <sheetData sheetId="3">
        <row r="15">
          <cell r="E15">
            <v>-300091</v>
          </cell>
        </row>
      </sheetData>
      <sheetData sheetId="4">
        <row r="11">
          <cell r="E11">
            <v>-43977.600000000079</v>
          </cell>
        </row>
      </sheetData>
      <sheetData sheetId="5">
        <row r="13">
          <cell r="F13">
            <v>-826111</v>
          </cell>
        </row>
      </sheetData>
      <sheetData sheetId="6">
        <row r="11">
          <cell r="F11">
            <v>0</v>
          </cell>
        </row>
      </sheetData>
      <sheetData sheetId="7">
        <row r="11">
          <cell r="D11">
            <v>30686.07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 conc. (2)"/>
      <sheetName val="Exh 1"/>
      <sheetName val="rep revenu requis"/>
      <sheetName val="TARIF 9 (2)"/>
      <sheetName val="TARIF 9"/>
      <sheetName val="TARIF 5"/>
      <sheetName val="TARIF 3"/>
      <sheetName val="Commercial-proposé (2)"/>
      <sheetName val="client. existante propose (2)"/>
      <sheetName val="gi-2 - doc. 5"/>
      <sheetName val="gi2 - doc. 2"/>
      <sheetName val="mensuelle (2)"/>
      <sheetName val="mensuelle"/>
      <sheetName val="# de clients"/>
      <sheetName val="Tarif moyen"/>
      <sheetName val="Position conc."/>
      <sheetName val="conversion - propose"/>
      <sheetName val="nouvelle const -propose"/>
      <sheetName val="client. existante propose"/>
      <sheetName val="Commercial-proposé"/>
      <sheetName val="Commercial-proposé (sce.2)"/>
      <sheetName val="Hypothèses"/>
      <sheetName val="ETATS FINANCIERS"/>
      <sheetName val="TARIF 2 "/>
      <sheetName val="mensuelle (7)"/>
      <sheetName val="mensuelle (6)"/>
      <sheetName val="mensuelle (5)"/>
      <sheetName val="conciliation"/>
      <sheetName val="mensuelle (4)"/>
      <sheetName val="mensuell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CAURED"/>
      <sheetName val="NOR2001 (5+7)"/>
      <sheetName val="2001(5+7)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Sheet2"/>
      <sheetName val="DANIEL"/>
      <sheetName val="CASHFLOW"/>
      <sheetName val="ETATS95"/>
      <sheetName val="LTREC"/>
      <sheetName val="gi-1 doc 2.1 ferm (2)"/>
      <sheetName val="Main Menu"/>
      <sheetName val="Report_Date"/>
      <sheetName val="GL_Data"/>
      <sheetName val="GL_Regroup_Data"/>
      <sheetName val="Pie chart"/>
      <sheetName val="CASHFLOW (2)"/>
      <sheetName val="E.R. mensuel"/>
      <sheetName val="ER fermeture (2)"/>
      <sheetName val="ER fermeture"/>
      <sheetName val="notes (2)"/>
      <sheetName val="notes"/>
      <sheetName val="Sheet1"/>
      <sheetName val="evolution - fermeture (2)"/>
      <sheetName val="evolution - fermeture"/>
      <sheetName val="Bilan fermeture (2)"/>
      <sheetName val="Bilan fermeture"/>
      <sheetName val="BNR fermeture (2)"/>
      <sheetName val="BNR fermeture"/>
      <sheetName val="gi-1 doc 2.1 ferm"/>
      <sheetName val="ETATS.XLM"/>
      <sheetName val="Module2"/>
      <sheetName val="Module3"/>
      <sheetName val="ETATS.XLM (2)"/>
      <sheetName val="ER fermeture nouv format"/>
      <sheetName val="ER fermeture new format"/>
    </sheetNames>
    <sheetDataSet>
      <sheetData sheetId="0"/>
      <sheetData sheetId="1"/>
      <sheetData sheetId="2"/>
      <sheetData sheetId="3"/>
      <sheetData sheetId="4">
        <row r="401">
          <cell r="FU401" t="str">
            <v>GAZIFERE INC.</v>
          </cell>
        </row>
        <row r="403">
          <cell r="FU403" t="str">
            <v>STATEMENT OF INCOME</v>
          </cell>
        </row>
        <row r="405">
          <cell r="FU405" t="str">
            <v>ONE MONTH ENDED OCTOBER 31, 1998</v>
          </cell>
        </row>
        <row r="408">
          <cell r="FW408" t="str">
            <v>ACTUAL</v>
          </cell>
          <cell r="GA408" t="str">
            <v>BUDGET</v>
          </cell>
          <cell r="GC408" t="str">
            <v>BUDGET</v>
          </cell>
        </row>
        <row r="409">
          <cell r="FW409" t="str">
            <v>FISCAL</v>
          </cell>
          <cell r="GA409" t="str">
            <v xml:space="preserve">  FISCAL</v>
          </cell>
          <cell r="GC409" t="str">
            <v>VARIANCE</v>
          </cell>
          <cell r="GF409" t="str">
            <v>REF.</v>
          </cell>
        </row>
        <row r="410">
          <cell r="FW410">
            <v>1998</v>
          </cell>
          <cell r="FY410">
            <v>1999</v>
          </cell>
          <cell r="GA410">
            <v>1999</v>
          </cell>
          <cell r="GC410" t="str">
            <v>CUMULATIVE</v>
          </cell>
          <cell r="GF410" t="str">
            <v>NO.</v>
          </cell>
        </row>
        <row r="412">
          <cell r="FU412" t="str">
            <v xml:space="preserve">Gas sales </v>
          </cell>
          <cell r="FW412">
            <v>1940</v>
          </cell>
          <cell r="FY412">
            <v>2032</v>
          </cell>
          <cell r="GA412">
            <v>529</v>
          </cell>
          <cell r="GC412">
            <v>1503</v>
          </cell>
          <cell r="GF412" t="str">
            <v>S1</v>
          </cell>
        </row>
        <row r="413">
          <cell r="FU413" t="str">
            <v xml:space="preserve">Variance and stabilization accounts </v>
          </cell>
          <cell r="FW413">
            <v>97</v>
          </cell>
          <cell r="FY413">
            <v>195</v>
          </cell>
          <cell r="GA413">
            <v>0.02</v>
          </cell>
          <cell r="GC413">
            <v>194.98</v>
          </cell>
          <cell r="GF413" t="str">
            <v>S1</v>
          </cell>
        </row>
        <row r="414">
          <cell r="FW414">
            <v>2037</v>
          </cell>
          <cell r="FY414">
            <v>2227</v>
          </cell>
          <cell r="GA414">
            <v>529.02</v>
          </cell>
          <cell r="GC414">
            <v>1697.98</v>
          </cell>
        </row>
        <row r="416">
          <cell r="FU416" t="str">
            <v xml:space="preserve">Gas costs                  </v>
          </cell>
          <cell r="FW416">
            <v>1271</v>
          </cell>
          <cell r="FY416">
            <v>1434</v>
          </cell>
          <cell r="GA416">
            <v>0</v>
          </cell>
          <cell r="GC416">
            <v>1434</v>
          </cell>
        </row>
        <row r="417">
          <cell r="FU417" t="str">
            <v>Gas sales margin</v>
          </cell>
          <cell r="FW417">
            <v>766</v>
          </cell>
          <cell r="FY417">
            <v>793</v>
          </cell>
          <cell r="GA417">
            <v>529.02</v>
          </cell>
          <cell r="GC417">
            <v>263.98</v>
          </cell>
        </row>
        <row r="419">
          <cell r="FU419" t="str">
            <v>Other revenue</v>
          </cell>
          <cell r="FW419">
            <v>326</v>
          </cell>
          <cell r="FY419">
            <v>355</v>
          </cell>
          <cell r="GA419">
            <v>-35.99</v>
          </cell>
          <cell r="GC419">
            <v>390.99</v>
          </cell>
          <cell r="GF419" t="str">
            <v>S1</v>
          </cell>
        </row>
        <row r="420">
          <cell r="FW420">
            <v>1092</v>
          </cell>
          <cell r="FY420">
            <v>1148</v>
          </cell>
          <cell r="GA420">
            <v>493.03</v>
          </cell>
          <cell r="GC420">
            <v>654.97</v>
          </cell>
        </row>
        <row r="422">
          <cell r="FU422" t="str">
            <v>Expenses</v>
          </cell>
        </row>
        <row r="423">
          <cell r="FU423" t="str">
            <v xml:space="preserve">  Operation and maintenance</v>
          </cell>
          <cell r="FW423">
            <v>326</v>
          </cell>
          <cell r="FY423">
            <v>275</v>
          </cell>
          <cell r="GA423">
            <v>446</v>
          </cell>
          <cell r="GC423">
            <v>-171</v>
          </cell>
          <cell r="GF423" t="str">
            <v>S1</v>
          </cell>
        </row>
        <row r="424">
          <cell r="FU424" t="str">
            <v xml:space="preserve">  Depreciation</v>
          </cell>
          <cell r="FW424">
            <v>128</v>
          </cell>
          <cell r="FY424">
            <v>142</v>
          </cell>
          <cell r="GA424">
            <v>0</v>
          </cell>
          <cell r="GC424">
            <v>142</v>
          </cell>
        </row>
        <row r="425">
          <cell r="FU425" t="str">
            <v xml:space="preserve">  Municipal and other taxes</v>
          </cell>
          <cell r="FW425">
            <v>29</v>
          </cell>
          <cell r="FY425">
            <v>25</v>
          </cell>
          <cell r="GA425">
            <v>0</v>
          </cell>
          <cell r="GC425">
            <v>25</v>
          </cell>
        </row>
        <row r="426">
          <cell r="FW426">
            <v>483</v>
          </cell>
          <cell r="FY426">
            <v>442</v>
          </cell>
          <cell r="GA426">
            <v>446</v>
          </cell>
          <cell r="GC426">
            <v>-4</v>
          </cell>
          <cell r="GF426" t="str">
            <v xml:space="preserve"> </v>
          </cell>
        </row>
        <row r="428">
          <cell r="FU428" t="str">
            <v>Interest on long term debt</v>
          </cell>
          <cell r="FW428">
            <v>242</v>
          </cell>
          <cell r="FY428">
            <v>261.3</v>
          </cell>
          <cell r="GA428">
            <v>0</v>
          </cell>
          <cell r="GC428">
            <v>261.3</v>
          </cell>
        </row>
        <row r="430">
          <cell r="FU430" t="str">
            <v>Rate adjustment mechanism</v>
          </cell>
          <cell r="FW430">
            <v>10.384</v>
          </cell>
          <cell r="FY430">
            <v>0</v>
          </cell>
          <cell r="GA430">
            <v>0</v>
          </cell>
          <cell r="GC430">
            <v>0</v>
          </cell>
        </row>
        <row r="432">
          <cell r="FU432" t="str">
            <v>Income before income taxes</v>
          </cell>
          <cell r="FW432">
            <v>356.61599999999999</v>
          </cell>
          <cell r="FY432">
            <v>444.7</v>
          </cell>
          <cell r="GA432">
            <v>47.029999999999973</v>
          </cell>
          <cell r="GC432">
            <v>397.67</v>
          </cell>
        </row>
        <row r="434">
          <cell r="FU434" t="str">
            <v>Income taxes</v>
          </cell>
        </row>
        <row r="435">
          <cell r="FU435" t="str">
            <v xml:space="preserve">  Current</v>
          </cell>
          <cell r="FW435">
            <v>-53</v>
          </cell>
          <cell r="FY435">
            <v>-33</v>
          </cell>
          <cell r="GA435">
            <v>0</v>
          </cell>
          <cell r="GC435">
            <v>-33</v>
          </cell>
        </row>
        <row r="436">
          <cell r="FU436" t="str">
            <v xml:space="preserve">  Deferred</v>
          </cell>
          <cell r="FW436">
            <v>91</v>
          </cell>
          <cell r="FY436">
            <v>125</v>
          </cell>
          <cell r="GA436">
            <v>0</v>
          </cell>
          <cell r="GC436">
            <v>125</v>
          </cell>
        </row>
        <row r="437">
          <cell r="FW437">
            <v>38</v>
          </cell>
          <cell r="FY437">
            <v>92</v>
          </cell>
          <cell r="GA437">
            <v>0</v>
          </cell>
          <cell r="GC437">
            <v>92</v>
          </cell>
        </row>
        <row r="439">
          <cell r="FU439" t="str">
            <v>NET INCOME</v>
          </cell>
          <cell r="FW439">
            <v>318.61599999999999</v>
          </cell>
          <cell r="FY439">
            <v>352.7</v>
          </cell>
          <cell r="GA439">
            <v>47.029999999999973</v>
          </cell>
          <cell r="GC439">
            <v>305.67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NPV"/>
      <sheetName val="Stage1"/>
      <sheetName val="PCC"/>
      <sheetName val="Customer Summary"/>
      <sheetName val="CCA TAX SHIELD"/>
      <sheetName val="LOOKUP PCC"/>
      <sheetName val="Effectiveness Factors "/>
      <sheetName val="Stage2"/>
      <sheetName val="Rate Impact"/>
      <sheetName val="490PARITY"/>
      <sheetName val="res&amp;com parity"/>
      <sheetName val="WFeasoParam"/>
      <sheetName val="PCC_TAX_CALCS"/>
      <sheetName val="UCC_Adj_Fac"/>
      <sheetName val="Module1"/>
      <sheetName val="ButtonsCode"/>
      <sheetName val="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>
            <v>5.91E-2</v>
          </cell>
        </row>
        <row r="4">
          <cell r="B4">
            <v>0.435</v>
          </cell>
        </row>
        <row r="5">
          <cell r="B5">
            <v>6.0000000000000001E-3</v>
          </cell>
        </row>
        <row r="6">
          <cell r="B6">
            <v>6.9823008849557531E-3</v>
          </cell>
        </row>
        <row r="9">
          <cell r="B9">
            <v>3</v>
          </cell>
        </row>
        <row r="16">
          <cell r="B16">
            <v>2.8</v>
          </cell>
        </row>
        <row r="17">
          <cell r="B17">
            <v>5.0999999999999996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BOOK93"/>
      <sheetName val="CLOBOOK.XL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A1:Y73"/>
  <sheetViews>
    <sheetView tabSelected="1" topLeftCell="A25" zoomScale="75" zoomScaleNormal="75" workbookViewId="0">
      <selection activeCell="B67" sqref="B67"/>
    </sheetView>
  </sheetViews>
  <sheetFormatPr baseColWidth="10" defaultColWidth="9" defaultRowHeight="12"/>
  <cols>
    <col min="1" max="1" width="4.375" style="6" customWidth="1"/>
    <col min="2" max="2" width="28.625" style="6" customWidth="1"/>
    <col min="3" max="3" width="11.75" style="6" customWidth="1"/>
    <col min="4" max="4" width="13" style="6" customWidth="1"/>
    <col min="5" max="5" width="12.875" style="6" customWidth="1"/>
    <col min="6" max="7" width="12.75" style="6" customWidth="1"/>
    <col min="8" max="8" width="12.875" style="6" customWidth="1"/>
    <col min="9" max="9" width="13.125" style="6" customWidth="1"/>
    <col min="10" max="10" width="12.375" style="6" customWidth="1"/>
    <col min="11" max="11" width="12.25" style="6" bestFit="1" customWidth="1"/>
    <col min="12" max="14" width="11.75" style="6" bestFit="1" customWidth="1"/>
    <col min="15" max="15" width="13.25" style="6" bestFit="1" customWidth="1"/>
    <col min="16" max="16" width="15" style="6" customWidth="1"/>
    <col min="17" max="17" width="15.625" style="6" customWidth="1"/>
    <col min="18" max="18" width="0" style="6" hidden="1" customWidth="1"/>
    <col min="19" max="19" width="4.75" style="6" hidden="1" customWidth="1"/>
    <col min="20" max="20" width="5.875" style="6" hidden="1" customWidth="1"/>
    <col min="21" max="21" width="4" style="6" customWidth="1"/>
    <col min="22" max="16384" width="9" style="6"/>
  </cols>
  <sheetData>
    <row r="1" spans="1:21" ht="12.7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</row>
    <row r="2" spans="1:21" ht="12.75">
      <c r="A2" s="1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</row>
    <row r="3" spans="1:21" ht="12.75">
      <c r="A3" s="1" t="s">
        <v>2</v>
      </c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</row>
    <row r="4" spans="1:21" ht="12.75">
      <c r="A4" s="1" t="str">
        <f>'[1]GI-2 doc1 P2-3'!A4</f>
        <v>ANNÉE DE RÉFÉRENCE: 2014</v>
      </c>
      <c r="B4" s="3"/>
      <c r="C4" s="3"/>
      <c r="D4" s="3"/>
      <c r="E4" s="3"/>
      <c r="F4" s="3"/>
      <c r="G4" s="3"/>
      <c r="H4" s="7"/>
      <c r="I4" s="8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12.75">
      <c r="A5" s="9"/>
      <c r="B5" s="9"/>
      <c r="C5" s="9"/>
      <c r="D5" s="9"/>
      <c r="E5" s="9"/>
      <c r="F5" s="9"/>
      <c r="G5" s="9"/>
      <c r="H5" s="10"/>
      <c r="I5" s="10"/>
      <c r="J5" s="10"/>
      <c r="K5" s="9"/>
      <c r="L5" s="9"/>
      <c r="M5" s="9"/>
      <c r="N5" s="9"/>
      <c r="O5" s="9"/>
      <c r="P5" s="11" t="s">
        <v>3</v>
      </c>
      <c r="Q5" s="11" t="s">
        <v>4</v>
      </c>
      <c r="R5" s="11" t="s">
        <v>5</v>
      </c>
      <c r="S5" s="9"/>
      <c r="T5" s="5"/>
      <c r="U5" s="5"/>
    </row>
    <row r="6" spans="1:21" ht="12.75">
      <c r="A6" s="12">
        <v>1</v>
      </c>
      <c r="B6" s="13"/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4" t="s">
        <v>19</v>
      </c>
      <c r="Q6" s="14" t="s">
        <v>19</v>
      </c>
      <c r="R6" s="11" t="s">
        <v>20</v>
      </c>
      <c r="S6" s="9"/>
      <c r="T6" s="15" t="s">
        <v>21</v>
      </c>
      <c r="U6" s="5"/>
    </row>
    <row r="7" spans="1:21" ht="12.75">
      <c r="A7" s="12">
        <f>+A6+1</f>
        <v>2</v>
      </c>
      <c r="B7" s="13"/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  <c r="O7" s="16" t="s">
        <v>34</v>
      </c>
      <c r="P7" s="16" t="s">
        <v>35</v>
      </c>
      <c r="Q7" s="16" t="s">
        <v>36</v>
      </c>
      <c r="R7" s="17">
        <v>16</v>
      </c>
      <c r="S7" s="9"/>
      <c r="T7" s="15" t="s">
        <v>37</v>
      </c>
      <c r="U7" s="5"/>
    </row>
    <row r="8" spans="1:21" ht="12.75">
      <c r="A8" s="12">
        <f>+A7+1</f>
        <v>3</v>
      </c>
      <c r="B8" s="18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9"/>
      <c r="T8" s="15"/>
      <c r="U8" s="5"/>
    </row>
    <row r="9" spans="1:21" ht="12.75">
      <c r="A9" s="12">
        <f>+A8+1</f>
        <v>4</v>
      </c>
      <c r="B9" s="19" t="s">
        <v>39</v>
      </c>
      <c r="C9" s="20">
        <f>'[2]Run Fermeture 2014'!$C$288</f>
        <v>5000000</v>
      </c>
      <c r="D9" s="20">
        <f>'[2]Run Fermeture 2014'!$D$288</f>
        <v>5000000</v>
      </c>
      <c r="E9" s="20">
        <f>'[2]Run Fermeture 2014'!$E$288</f>
        <v>5000000</v>
      </c>
      <c r="F9" s="20">
        <f>'[2]Run Fermeture 2014'!$F$288</f>
        <v>5000000</v>
      </c>
      <c r="G9" s="20">
        <f>'[2]Run Fermeture 2014'!$G$288</f>
        <v>5000000</v>
      </c>
      <c r="H9" s="20">
        <f>'[2]Run Fermeture 2014'!$H$288</f>
        <v>5000000</v>
      </c>
      <c r="I9" s="20">
        <f>'[2]Run Fermeture 2014'!$I$288</f>
        <v>5000000</v>
      </c>
      <c r="J9" s="20">
        <f>'[2]Run Fermeture 2014'!$J$288</f>
        <v>5000000</v>
      </c>
      <c r="K9" s="20">
        <f>'[2]Run Fermeture 2014'!$K$288</f>
        <v>5000000</v>
      </c>
      <c r="L9" s="20">
        <f>'[2]Run Fermeture 2014'!$L$288</f>
        <v>5000000</v>
      </c>
      <c r="M9" s="20">
        <f>'[2]Run Fermeture 2014'!$M$288</f>
        <v>5000000</v>
      </c>
      <c r="N9" s="20">
        <f>'[2]Run Fermeture 2014'!$N$288</f>
        <v>5000000</v>
      </c>
      <c r="O9" s="20">
        <f>'[2]Run Fermeture 2014'!$O$288</f>
        <v>5000000</v>
      </c>
      <c r="P9" s="21">
        <f t="shared" ref="P9:P22" si="0">SUM(C9:O9)</f>
        <v>65000000</v>
      </c>
      <c r="Q9" s="21">
        <f t="shared" ref="Q9:Q22" si="1">(P9)/13</f>
        <v>5000000</v>
      </c>
      <c r="R9" s="22"/>
      <c r="S9" s="9"/>
      <c r="T9" s="5"/>
      <c r="U9" s="5"/>
    </row>
    <row r="10" spans="1:21" ht="12.75">
      <c r="A10" s="12">
        <f>+A9+1</f>
        <v>5</v>
      </c>
      <c r="B10" s="19" t="s">
        <v>40</v>
      </c>
      <c r="C10" s="20">
        <f>'[2]Run Fermeture 2014'!$C$289</f>
        <v>4000000</v>
      </c>
      <c r="D10" s="20">
        <f>'[2]Run Fermeture 2014'!$D$289</f>
        <v>4000000</v>
      </c>
      <c r="E10" s="20">
        <f>'[2]Run Fermeture 2014'!$E$289</f>
        <v>4000000</v>
      </c>
      <c r="F10" s="20">
        <f>'[2]Run Fermeture 2014'!$F$289</f>
        <v>4000000</v>
      </c>
      <c r="G10" s="20">
        <f>'[2]Run Fermeture 2014'!$G$289</f>
        <v>4000000</v>
      </c>
      <c r="H10" s="20">
        <f>'[2]Run Fermeture 2014'!$H$289</f>
        <v>4000000</v>
      </c>
      <c r="I10" s="20">
        <f>'[2]Run Fermeture 2014'!$I$289</f>
        <v>4000000</v>
      </c>
      <c r="J10" s="20">
        <f>'[2]Run Fermeture 2014'!$J$289</f>
        <v>4000000</v>
      </c>
      <c r="K10" s="20">
        <f>'[2]Run Fermeture 2014'!$K$289</f>
        <v>4000000</v>
      </c>
      <c r="L10" s="20">
        <f>'[2]Run Fermeture 2014'!$L$289</f>
        <v>4000000</v>
      </c>
      <c r="M10" s="20">
        <f>'[2]Run Fermeture 2014'!$M$289</f>
        <v>4000000</v>
      </c>
      <c r="N10" s="20">
        <f>'[2]Run Fermeture 2014'!$N$289</f>
        <v>4000000</v>
      </c>
      <c r="O10" s="20">
        <f>'[2]Run Fermeture 2014'!$O$289</f>
        <v>4000000</v>
      </c>
      <c r="P10" s="21">
        <f t="shared" si="0"/>
        <v>52000000</v>
      </c>
      <c r="Q10" s="21">
        <f t="shared" si="1"/>
        <v>4000000</v>
      </c>
      <c r="R10" s="22">
        <v>7.2599993749999996</v>
      </c>
      <c r="S10" s="9"/>
      <c r="T10" s="5"/>
      <c r="U10" s="5"/>
    </row>
    <row r="11" spans="1:21" ht="12.75">
      <c r="A11" s="12">
        <f t="shared" ref="A11:A59" si="2">+A10+1</f>
        <v>6</v>
      </c>
      <c r="B11" s="19" t="s">
        <v>41</v>
      </c>
      <c r="C11" s="20">
        <f>'[2]Run Fermeture 2014'!$C$290</f>
        <v>5000000</v>
      </c>
      <c r="D11" s="20">
        <f>'[2]Run Fermeture 2014'!$D$290</f>
        <v>0</v>
      </c>
      <c r="E11" s="20">
        <f>'[2]Run Fermeture 2014'!$E$290</f>
        <v>0</v>
      </c>
      <c r="F11" s="20">
        <f>'[2]Run Fermeture 2014'!$F$290</f>
        <v>0</v>
      </c>
      <c r="G11" s="20">
        <f>'[2]Run Fermeture 2014'!$G$290</f>
        <v>0</v>
      </c>
      <c r="H11" s="20">
        <f>'[2]Run Fermeture 2014'!$H$290</f>
        <v>0</v>
      </c>
      <c r="I11" s="20">
        <f>'[2]Run Fermeture 2014'!$I$290</f>
        <v>0</v>
      </c>
      <c r="J11" s="20">
        <f>'[2]Run Fermeture 2014'!$J$290</f>
        <v>0</v>
      </c>
      <c r="K11" s="20">
        <f>'[2]Run Fermeture 2014'!$K$290</f>
        <v>0</v>
      </c>
      <c r="L11" s="20">
        <f>'[2]Run Fermeture 2014'!$L$290</f>
        <v>0</v>
      </c>
      <c r="M11" s="20">
        <f>'[2]Run Fermeture 2014'!$M$290</f>
        <v>0</v>
      </c>
      <c r="N11" s="20">
        <f>'[2]Run Fermeture 2014'!$N$290</f>
        <v>0</v>
      </c>
      <c r="O11" s="20">
        <f>'[2]Run Fermeture 2014'!$O$290</f>
        <v>0</v>
      </c>
      <c r="P11" s="21">
        <f t="shared" si="0"/>
        <v>5000000</v>
      </c>
      <c r="Q11" s="21">
        <f t="shared" si="1"/>
        <v>384615.38461538462</v>
      </c>
      <c r="R11" s="22">
        <v>6.68</v>
      </c>
      <c r="S11" s="9"/>
      <c r="T11" s="5"/>
      <c r="U11" s="5"/>
    </row>
    <row r="12" spans="1:21" ht="12.75">
      <c r="A12" s="12">
        <f t="shared" si="2"/>
        <v>7</v>
      </c>
      <c r="B12" s="19" t="s">
        <v>42</v>
      </c>
      <c r="C12" s="20">
        <f>'[2]Run Fermeture 2014'!$C$291</f>
        <v>5000000</v>
      </c>
      <c r="D12" s="20">
        <f>'[2]Run Fermeture 2014'!$D$291</f>
        <v>5000000</v>
      </c>
      <c r="E12" s="20">
        <f>'[2]Run Fermeture 2014'!$E$291</f>
        <v>5000000</v>
      </c>
      <c r="F12" s="20">
        <f>'[2]Run Fermeture 2014'!$F$291</f>
        <v>5000000</v>
      </c>
      <c r="G12" s="20">
        <f>'[2]Run Fermeture 2014'!$G$291</f>
        <v>5000000</v>
      </c>
      <c r="H12" s="20">
        <f>'[2]Run Fermeture 2014'!$H$291</f>
        <v>5000000</v>
      </c>
      <c r="I12" s="20">
        <f>'[2]Run Fermeture 2014'!$I$291</f>
        <v>5000000</v>
      </c>
      <c r="J12" s="20">
        <f>'[2]Run Fermeture 2014'!$J$291</f>
        <v>5000000</v>
      </c>
      <c r="K12" s="20">
        <f>'[2]Run Fermeture 2014'!$K$291</f>
        <v>5000000</v>
      </c>
      <c r="L12" s="20">
        <f>'[2]Run Fermeture 2014'!$L$291</f>
        <v>5000000</v>
      </c>
      <c r="M12" s="20">
        <f>'[2]Run Fermeture 2014'!$M$291</f>
        <v>5000000</v>
      </c>
      <c r="N12" s="20">
        <f>'[2]Run Fermeture 2014'!$N$291</f>
        <v>5000000</v>
      </c>
      <c r="O12" s="20">
        <f>'[2]Run Fermeture 2014'!$O$291</f>
        <v>5000000</v>
      </c>
      <c r="P12" s="21">
        <f t="shared" si="0"/>
        <v>65000000</v>
      </c>
      <c r="Q12" s="21">
        <f t="shared" si="1"/>
        <v>5000000</v>
      </c>
      <c r="R12" s="22">
        <v>7.6200004999999988</v>
      </c>
      <c r="S12" s="9"/>
      <c r="T12" s="5"/>
      <c r="U12" s="5"/>
    </row>
    <row r="13" spans="1:21" ht="12.75">
      <c r="A13" s="12">
        <f t="shared" si="2"/>
        <v>8</v>
      </c>
      <c r="B13" s="19" t="s">
        <v>43</v>
      </c>
      <c r="C13" s="20">
        <f>'[2]Run Fermeture 2014'!$C$292</f>
        <v>5500000</v>
      </c>
      <c r="D13" s="20">
        <f>'[2]Run Fermeture 2014'!$D$292</f>
        <v>5500000</v>
      </c>
      <c r="E13" s="20">
        <f>'[2]Run Fermeture 2014'!$E$292</f>
        <v>5500000</v>
      </c>
      <c r="F13" s="20">
        <f>'[2]Run Fermeture 2014'!$F$292</f>
        <v>5500000</v>
      </c>
      <c r="G13" s="20">
        <f>'[2]Run Fermeture 2014'!$G$292</f>
        <v>5500000</v>
      </c>
      <c r="H13" s="20">
        <f>'[2]Run Fermeture 2014'!$H$292</f>
        <v>5500000</v>
      </c>
      <c r="I13" s="20">
        <f>'[2]Run Fermeture 2014'!$I$292</f>
        <v>5500000</v>
      </c>
      <c r="J13" s="20">
        <f>'[2]Run Fermeture 2014'!$J$292</f>
        <v>5500000</v>
      </c>
      <c r="K13" s="20">
        <f>'[2]Run Fermeture 2014'!$K$292</f>
        <v>5500000</v>
      </c>
      <c r="L13" s="20">
        <f>'[2]Run Fermeture 2014'!$L$292</f>
        <v>5500000</v>
      </c>
      <c r="M13" s="20">
        <f>'[2]Run Fermeture 2014'!$M$292</f>
        <v>5500000</v>
      </c>
      <c r="N13" s="20">
        <f>'[2]Run Fermeture 2014'!$N$292</f>
        <v>5500000</v>
      </c>
      <c r="O13" s="20">
        <f>'[2]Run Fermeture 2014'!$O$292</f>
        <v>5500000</v>
      </c>
      <c r="P13" s="21">
        <f t="shared" si="0"/>
        <v>71500000</v>
      </c>
      <c r="Q13" s="21">
        <f t="shared" si="1"/>
        <v>5500000</v>
      </c>
      <c r="R13" s="22">
        <v>7.1200003999999995</v>
      </c>
      <c r="S13" s="9"/>
      <c r="T13" s="5"/>
      <c r="U13" s="5"/>
    </row>
    <row r="14" spans="1:21" ht="12.75">
      <c r="A14" s="12">
        <f t="shared" si="2"/>
        <v>9</v>
      </c>
      <c r="B14" s="19" t="s">
        <v>44</v>
      </c>
      <c r="C14" s="20">
        <f>'[2]Run Fermeture 2014'!$C$293</f>
        <v>4000000</v>
      </c>
      <c r="D14" s="20">
        <f>'[2]Run Fermeture 2014'!$D$293</f>
        <v>4000000</v>
      </c>
      <c r="E14" s="20">
        <f>'[2]Run Fermeture 2014'!$E$293</f>
        <v>4000000</v>
      </c>
      <c r="F14" s="20">
        <f>'[2]Run Fermeture 2014'!$F$293</f>
        <v>4000000</v>
      </c>
      <c r="G14" s="20">
        <f>'[2]Run Fermeture 2014'!$G$293</f>
        <v>4000000</v>
      </c>
      <c r="H14" s="20">
        <f>'[2]Run Fermeture 2014'!$H$293</f>
        <v>4000000</v>
      </c>
      <c r="I14" s="20">
        <f>'[2]Run Fermeture 2014'!$I$293</f>
        <v>4000000</v>
      </c>
      <c r="J14" s="20">
        <f>'[2]Run Fermeture 2014'!$J$293</f>
        <v>4000000</v>
      </c>
      <c r="K14" s="20">
        <f>'[2]Run Fermeture 2014'!$K$293</f>
        <v>4000000</v>
      </c>
      <c r="L14" s="20">
        <f>'[2]Run Fermeture 2014'!$L$293</f>
        <v>4000000</v>
      </c>
      <c r="M14" s="20">
        <f>'[2]Run Fermeture 2014'!$M$293</f>
        <v>4000000</v>
      </c>
      <c r="N14" s="20">
        <f>'[2]Run Fermeture 2014'!$N$293</f>
        <v>4000000</v>
      </c>
      <c r="O14" s="20">
        <f>'[2]Run Fermeture 2014'!$O$293</f>
        <v>4000000</v>
      </c>
      <c r="P14" s="21">
        <f t="shared" si="0"/>
        <v>52000000</v>
      </c>
      <c r="Q14" s="21">
        <f t="shared" si="1"/>
        <v>4000000</v>
      </c>
      <c r="R14" s="22">
        <v>7.1799990000000005</v>
      </c>
      <c r="S14" s="9"/>
      <c r="T14" s="5"/>
      <c r="U14" s="5"/>
    </row>
    <row r="15" spans="1:21" ht="12.75">
      <c r="A15" s="12">
        <f t="shared" si="2"/>
        <v>10</v>
      </c>
      <c r="B15" s="19" t="s">
        <v>45</v>
      </c>
      <c r="C15" s="20">
        <f>'[2]Run Fermeture 2014'!$C$294</f>
        <v>7640000</v>
      </c>
      <c r="D15" s="20">
        <f>'[2]Run Fermeture 2014'!$D$294</f>
        <v>7640000</v>
      </c>
      <c r="E15" s="20">
        <f>'[2]Run Fermeture 2014'!$E$294</f>
        <v>7640000</v>
      </c>
      <c r="F15" s="20">
        <f>'[2]Run Fermeture 2014'!$F$294</f>
        <v>7640000</v>
      </c>
      <c r="G15" s="20">
        <f>'[2]Run Fermeture 2014'!$G$294</f>
        <v>7640000</v>
      </c>
      <c r="H15" s="20">
        <f>'[2]Run Fermeture 2014'!$H$294</f>
        <v>7640000</v>
      </c>
      <c r="I15" s="20">
        <f>'[2]Run Fermeture 2014'!$I$294</f>
        <v>7640000</v>
      </c>
      <c r="J15" s="20">
        <f>'[2]Run Fermeture 2014'!$J$294</f>
        <v>7640000</v>
      </c>
      <c r="K15" s="20">
        <f>'[2]Run Fermeture 2014'!$K$294</f>
        <v>7640000</v>
      </c>
      <c r="L15" s="20">
        <f>'[2]Run Fermeture 2014'!$L$294</f>
        <v>7640000</v>
      </c>
      <c r="M15" s="20">
        <f>'[2]Run Fermeture 2014'!$M$294</f>
        <v>7640000</v>
      </c>
      <c r="N15" s="20">
        <f>'[2]Run Fermeture 2014'!$N$294</f>
        <v>7640000</v>
      </c>
      <c r="O15" s="20">
        <f>'[2]Run Fermeture 2014'!$O$294</f>
        <v>7640000</v>
      </c>
      <c r="P15" s="21">
        <f t="shared" si="0"/>
        <v>99320000</v>
      </c>
      <c r="Q15" s="21">
        <f t="shared" si="1"/>
        <v>7640000</v>
      </c>
      <c r="R15" s="22">
        <v>7.31999942857143</v>
      </c>
      <c r="S15" s="9"/>
      <c r="T15" s="5"/>
      <c r="U15" s="5"/>
    </row>
    <row r="16" spans="1:21" ht="12.75">
      <c r="A16" s="12">
        <f t="shared" si="2"/>
        <v>11</v>
      </c>
      <c r="B16" s="19" t="s">
        <v>46</v>
      </c>
      <c r="C16" s="20">
        <f>'[2]Run Fermeture 2014'!$C$295</f>
        <v>0</v>
      </c>
      <c r="D16" s="20">
        <f>'[2]Run Fermeture 2014'!$D$295</f>
        <v>7000000</v>
      </c>
      <c r="E16" s="20">
        <f>'[2]Run Fermeture 2014'!$E$295</f>
        <v>7000000</v>
      </c>
      <c r="F16" s="20">
        <f>'[2]Run Fermeture 2014'!$F$295</f>
        <v>7000000</v>
      </c>
      <c r="G16" s="20">
        <f>'[2]Run Fermeture 2014'!$G$295</f>
        <v>7000000</v>
      </c>
      <c r="H16" s="20">
        <f>'[2]Run Fermeture 2014'!$H$295</f>
        <v>7000000</v>
      </c>
      <c r="I16" s="20">
        <f>'[2]Run Fermeture 2014'!$I$295</f>
        <v>7000000</v>
      </c>
      <c r="J16" s="20">
        <f>'[2]Run Fermeture 2014'!$J$295</f>
        <v>7000000</v>
      </c>
      <c r="K16" s="20">
        <f>'[2]Run Fermeture 2014'!$K$295</f>
        <v>7000000</v>
      </c>
      <c r="L16" s="20">
        <f>'[2]Run Fermeture 2014'!$L$295</f>
        <v>7000000</v>
      </c>
      <c r="M16" s="20">
        <f>'[2]Run Fermeture 2014'!$M$295</f>
        <v>7000000</v>
      </c>
      <c r="N16" s="20">
        <f>'[2]Run Fermeture 2014'!$N$295</f>
        <v>7000000</v>
      </c>
      <c r="O16" s="20">
        <f>'[2]Run Fermeture 2014'!$O$295</f>
        <v>7000000</v>
      </c>
      <c r="P16" s="21">
        <f t="shared" si="0"/>
        <v>84000000</v>
      </c>
      <c r="Q16" s="21">
        <f t="shared" si="1"/>
        <v>6461538.461538462</v>
      </c>
      <c r="R16" s="22">
        <v>6.95</v>
      </c>
      <c r="S16" s="9"/>
      <c r="T16" s="5"/>
      <c r="U16" s="5"/>
    </row>
    <row r="17" spans="1:23" ht="12.75">
      <c r="A17" s="12">
        <f t="shared" si="2"/>
        <v>12</v>
      </c>
      <c r="B17" s="19" t="s">
        <v>47</v>
      </c>
      <c r="C17" s="20">
        <f>'[2]Run Fermeture 2014'!$C$296</f>
        <v>0</v>
      </c>
      <c r="D17" s="20">
        <f>'[2]Run Fermeture 2014'!$D$296</f>
        <v>0</v>
      </c>
      <c r="E17" s="20">
        <f>'[2]Run Fermeture 2014'!$E$296</f>
        <v>0</v>
      </c>
      <c r="F17" s="20">
        <f>'[2]Run Fermeture 2014'!$F$296</f>
        <v>0</v>
      </c>
      <c r="G17" s="20">
        <f>'[2]Run Fermeture 2014'!$G$296</f>
        <v>0</v>
      </c>
      <c r="H17" s="20">
        <f>'[2]Run Fermeture 2014'!$H$296</f>
        <v>0</v>
      </c>
      <c r="I17" s="20">
        <f>'[2]Run Fermeture 2014'!$I$296</f>
        <v>0</v>
      </c>
      <c r="J17" s="20">
        <f>'[2]Run Fermeture 2014'!$J$296</f>
        <v>0</v>
      </c>
      <c r="K17" s="20">
        <f>'[2]Run Fermeture 2014'!$K$296</f>
        <v>3500000</v>
      </c>
      <c r="L17" s="20">
        <f>'[2]Run Fermeture 2014'!$L$296</f>
        <v>3500000</v>
      </c>
      <c r="M17" s="20">
        <f>'[2]Run Fermeture 2014'!$M$296</f>
        <v>3500000</v>
      </c>
      <c r="N17" s="20">
        <f>'[2]Run Fermeture 2014'!$N$296</f>
        <v>3500000</v>
      </c>
      <c r="O17" s="20">
        <f>'[2]Run Fermeture 2014'!$O$296</f>
        <v>3500000</v>
      </c>
      <c r="P17" s="21">
        <f t="shared" si="0"/>
        <v>17500000</v>
      </c>
      <c r="Q17" s="21">
        <f t="shared" si="1"/>
        <v>1346153.8461538462</v>
      </c>
      <c r="R17" s="22">
        <v>6.4200001308900534</v>
      </c>
      <c r="S17" s="9"/>
      <c r="T17" s="5"/>
      <c r="U17" s="5"/>
    </row>
    <row r="18" spans="1:23" ht="12.75">
      <c r="A18" s="12">
        <f t="shared" si="2"/>
        <v>13</v>
      </c>
      <c r="B18" s="19" t="s">
        <v>48</v>
      </c>
      <c r="C18" s="20">
        <f>'[2]Run Fermeture 2014'!$C$297</f>
        <v>3500000</v>
      </c>
      <c r="D18" s="20">
        <f>'[2]Run Fermeture 2014'!$D$297</f>
        <v>3500000</v>
      </c>
      <c r="E18" s="20">
        <f>'[2]Run Fermeture 2014'!$E$297</f>
        <v>3500000</v>
      </c>
      <c r="F18" s="20">
        <f>'[2]Run Fermeture 2014'!$F$297</f>
        <v>3500000</v>
      </c>
      <c r="G18" s="20">
        <f>'[2]Run Fermeture 2014'!$G$297</f>
        <v>3500000</v>
      </c>
      <c r="H18" s="20">
        <f>'[2]Run Fermeture 2014'!$H$297</f>
        <v>3500000</v>
      </c>
      <c r="I18" s="20">
        <f>'[2]Run Fermeture 2014'!$I$297</f>
        <v>3500000</v>
      </c>
      <c r="J18" s="20">
        <f>'[2]Run Fermeture 2014'!$J$297</f>
        <v>3500000</v>
      </c>
      <c r="K18" s="20">
        <f>'[2]Run Fermeture 2014'!$K$297</f>
        <v>0</v>
      </c>
      <c r="L18" s="20">
        <f>'[2]Run Fermeture 2014'!$L$297</f>
        <v>0</v>
      </c>
      <c r="M18" s="20">
        <f>'[2]Run Fermeture 2014'!$M$297</f>
        <v>0</v>
      </c>
      <c r="N18" s="20">
        <f>'[2]Run Fermeture 2014'!$N$297</f>
        <v>0</v>
      </c>
      <c r="O18" s="20">
        <f>'[2]Run Fermeture 2014'!$O$297</f>
        <v>0</v>
      </c>
      <c r="P18" s="21">
        <f t="shared" si="0"/>
        <v>28000000</v>
      </c>
      <c r="Q18" s="21">
        <f t="shared" si="1"/>
        <v>2153846.153846154</v>
      </c>
      <c r="R18" s="22">
        <v>6.1500002857142864</v>
      </c>
      <c r="S18" s="9"/>
      <c r="T18" s="5"/>
      <c r="U18" s="5"/>
    </row>
    <row r="19" spans="1:23" ht="12.75">
      <c r="A19" s="12">
        <f t="shared" si="2"/>
        <v>14</v>
      </c>
      <c r="B19" s="19" t="s">
        <v>49</v>
      </c>
      <c r="C19" s="20">
        <f>'[2]Run Fermeture 2014'!$C$298</f>
        <v>3500000</v>
      </c>
      <c r="D19" s="20">
        <f>'[2]Run Fermeture 2014'!$D$298</f>
        <v>3500000</v>
      </c>
      <c r="E19" s="20">
        <f>'[2]Run Fermeture 2014'!$E$298</f>
        <v>3500000</v>
      </c>
      <c r="F19" s="20">
        <f>'[2]Run Fermeture 2014'!$F$298</f>
        <v>3500000</v>
      </c>
      <c r="G19" s="20">
        <f>'[2]Run Fermeture 2014'!$G$298</f>
        <v>3500000</v>
      </c>
      <c r="H19" s="20">
        <f>'[2]Run Fermeture 2014'!$H$298</f>
        <v>3500000</v>
      </c>
      <c r="I19" s="20">
        <f>'[2]Run Fermeture 2014'!$I$298</f>
        <v>3500000</v>
      </c>
      <c r="J19" s="20">
        <f>'[2]Run Fermeture 2014'!$J$298</f>
        <v>3500000</v>
      </c>
      <c r="K19" s="20">
        <f>'[2]Run Fermeture 2014'!$K$298</f>
        <v>3500000</v>
      </c>
      <c r="L19" s="20">
        <f>'[2]Run Fermeture 2014'!$L$298</f>
        <v>3500000</v>
      </c>
      <c r="M19" s="20">
        <f>'[2]Run Fermeture 2014'!$M$298</f>
        <v>3500000</v>
      </c>
      <c r="N19" s="20">
        <f>'[2]Run Fermeture 2014'!$N$298</f>
        <v>3500000</v>
      </c>
      <c r="O19" s="20">
        <f>'[2]Run Fermeture 2014'!$O$298</f>
        <v>3500000</v>
      </c>
      <c r="P19" s="21">
        <f t="shared" si="0"/>
        <v>45500000</v>
      </c>
      <c r="Q19" s="21">
        <f t="shared" si="1"/>
        <v>3500000</v>
      </c>
      <c r="R19" s="22">
        <v>5.250000285714286</v>
      </c>
      <c r="S19" s="9"/>
      <c r="T19" s="5"/>
      <c r="U19" s="5"/>
    </row>
    <row r="20" spans="1:23" ht="12.75">
      <c r="A20" s="12">
        <f t="shared" si="2"/>
        <v>15</v>
      </c>
      <c r="B20" s="19" t="s">
        <v>50</v>
      </c>
      <c r="C20" s="20">
        <f>'[2]Run Fermeture 2014'!$C$299</f>
        <v>5000000</v>
      </c>
      <c r="D20" s="20">
        <f>'[2]Run Fermeture 2014'!$D$299</f>
        <v>5000000</v>
      </c>
      <c r="E20" s="20">
        <f>'[2]Run Fermeture 2014'!$E$299</f>
        <v>5000000</v>
      </c>
      <c r="F20" s="20">
        <f>'[2]Run Fermeture 2014'!$F$299</f>
        <v>5000000</v>
      </c>
      <c r="G20" s="20">
        <f>'[2]Run Fermeture 2014'!$G$299</f>
        <v>5000000</v>
      </c>
      <c r="H20" s="20">
        <f>'[2]Run Fermeture 2014'!$H$299</f>
        <v>5000000</v>
      </c>
      <c r="I20" s="20">
        <f>'[2]Run Fermeture 2014'!$I$299</f>
        <v>5000000</v>
      </c>
      <c r="J20" s="20">
        <f>'[2]Run Fermeture 2014'!$J$299</f>
        <v>5000000</v>
      </c>
      <c r="K20" s="20">
        <f>'[2]Run Fermeture 2014'!$K$299</f>
        <v>5000000</v>
      </c>
      <c r="L20" s="20">
        <f>'[2]Run Fermeture 2014'!$L$299</f>
        <v>5000000</v>
      </c>
      <c r="M20" s="20">
        <f>'[2]Run Fermeture 2014'!$M$299</f>
        <v>5000000</v>
      </c>
      <c r="N20" s="20">
        <f>'[2]Run Fermeture 2014'!$N$299</f>
        <v>5000000</v>
      </c>
      <c r="O20" s="20">
        <f>'[2]Run Fermeture 2014'!$O$299</f>
        <v>5000000</v>
      </c>
      <c r="P20" s="21">
        <f t="shared" si="0"/>
        <v>65000000</v>
      </c>
      <c r="Q20" s="21">
        <f t="shared" si="1"/>
        <v>5000000</v>
      </c>
      <c r="R20" s="22">
        <v>5.408133574999999</v>
      </c>
      <c r="S20" s="9"/>
      <c r="T20" s="5"/>
      <c r="U20" s="5"/>
    </row>
    <row r="21" spans="1:23" ht="12.75">
      <c r="A21" s="12">
        <f t="shared" si="2"/>
        <v>16</v>
      </c>
      <c r="B21" s="19" t="s">
        <v>51</v>
      </c>
      <c r="C21" s="20">
        <f>'[2]Run Fermeture 2014'!$C$300</f>
        <v>4000000</v>
      </c>
      <c r="D21" s="20">
        <f>'[2]Run Fermeture 2014'!$D$300</f>
        <v>4000000</v>
      </c>
      <c r="E21" s="20">
        <f>'[2]Run Fermeture 2014'!$E$300</f>
        <v>4000000</v>
      </c>
      <c r="F21" s="20">
        <f>'[2]Run Fermeture 2014'!$F$300</f>
        <v>4000000</v>
      </c>
      <c r="G21" s="20">
        <f>'[2]Run Fermeture 2014'!$G$300</f>
        <v>4000000</v>
      </c>
      <c r="H21" s="20">
        <f>'[2]Run Fermeture 2014'!$H$300</f>
        <v>4000000</v>
      </c>
      <c r="I21" s="20">
        <f>'[2]Run Fermeture 2014'!$I$300</f>
        <v>4000000</v>
      </c>
      <c r="J21" s="20">
        <f>'[2]Run Fermeture 2014'!$J$300</f>
        <v>4000000</v>
      </c>
      <c r="K21" s="20">
        <f>'[2]Run Fermeture 2014'!$K$300</f>
        <v>4000000</v>
      </c>
      <c r="L21" s="20">
        <f>'[2]Run Fermeture 2014'!$L$300</f>
        <v>4000000</v>
      </c>
      <c r="M21" s="20">
        <f>'[2]Run Fermeture 2014'!$M$300</f>
        <v>4000000</v>
      </c>
      <c r="N21" s="20">
        <f>'[2]Run Fermeture 2014'!$N$300</f>
        <v>4000000</v>
      </c>
      <c r="O21" s="20">
        <f>'[2]Run Fermeture 2014'!$O$300</f>
        <v>4000000</v>
      </c>
      <c r="P21" s="21">
        <f t="shared" si="0"/>
        <v>52000000</v>
      </c>
      <c r="Q21" s="21">
        <f t="shared" si="1"/>
        <v>4000000</v>
      </c>
      <c r="R21" s="23">
        <v>4.4025483125000004</v>
      </c>
      <c r="S21" s="9"/>
      <c r="T21" s="5"/>
      <c r="U21" s="5"/>
    </row>
    <row r="22" spans="1:23" ht="12.75">
      <c r="A22" s="12">
        <f t="shared" si="2"/>
        <v>17</v>
      </c>
      <c r="B22" s="19" t="s">
        <v>52</v>
      </c>
      <c r="C22" s="24">
        <f>'[2]Run Fermeture 2014'!$C$301</f>
        <v>2000000</v>
      </c>
      <c r="D22" s="24">
        <f>'[2]Run Fermeture 2014'!$D$301</f>
        <v>2000000</v>
      </c>
      <c r="E22" s="24">
        <f>'[2]Run Fermeture 2014'!$E$301</f>
        <v>2000000</v>
      </c>
      <c r="F22" s="24">
        <f>'[2]Run Fermeture 2014'!$F$301</f>
        <v>2000000</v>
      </c>
      <c r="G22" s="24">
        <f>'[2]Run Fermeture 2014'!$G$301</f>
        <v>2000000</v>
      </c>
      <c r="H22" s="24">
        <f>'[2]Run Fermeture 2014'!$H$301</f>
        <v>2000000</v>
      </c>
      <c r="I22" s="24">
        <f>'[2]Run Fermeture 2014'!$I$301</f>
        <v>2000000</v>
      </c>
      <c r="J22" s="24">
        <f>'[2]Run Fermeture 2014'!$J$301</f>
        <v>2000000</v>
      </c>
      <c r="K22" s="24">
        <f>'[2]Run Fermeture 2014'!$K$301</f>
        <v>2000000</v>
      </c>
      <c r="L22" s="24">
        <f>'[2]Run Fermeture 2014'!$L$301</f>
        <v>2000000</v>
      </c>
      <c r="M22" s="24">
        <f>'[2]Run Fermeture 2014'!$M$301</f>
        <v>2000000</v>
      </c>
      <c r="N22" s="24">
        <f>'[2]Run Fermeture 2014'!$N$301</f>
        <v>2000000</v>
      </c>
      <c r="O22" s="24">
        <f>'[2]Run Fermeture 2014'!$O$301</f>
        <v>2000000</v>
      </c>
      <c r="P22" s="25">
        <f t="shared" si="0"/>
        <v>26000000</v>
      </c>
      <c r="Q22" s="25">
        <f t="shared" si="1"/>
        <v>2000000</v>
      </c>
      <c r="R22" s="26"/>
      <c r="S22" s="9"/>
      <c r="T22" s="5"/>
      <c r="U22" s="5"/>
    </row>
    <row r="23" spans="1:23" ht="12.75">
      <c r="A23" s="12">
        <f t="shared" si="2"/>
        <v>18</v>
      </c>
      <c r="B23" s="13"/>
      <c r="C23" s="20">
        <f>SUM(C9:C22)</f>
        <v>54140000</v>
      </c>
      <c r="D23" s="20">
        <f>SUM(D9:D22)</f>
        <v>56140000</v>
      </c>
      <c r="E23" s="20">
        <f t="shared" ref="E23:Q23" si="3">SUM(E9:E22)</f>
        <v>56140000</v>
      </c>
      <c r="F23" s="20">
        <f t="shared" si="3"/>
        <v>56140000</v>
      </c>
      <c r="G23" s="20">
        <f t="shared" si="3"/>
        <v>56140000</v>
      </c>
      <c r="H23" s="20">
        <f t="shared" si="3"/>
        <v>56140000</v>
      </c>
      <c r="I23" s="20">
        <f t="shared" si="3"/>
        <v>56140000</v>
      </c>
      <c r="J23" s="20">
        <f t="shared" si="3"/>
        <v>56140000</v>
      </c>
      <c r="K23" s="20">
        <f t="shared" si="3"/>
        <v>56140000</v>
      </c>
      <c r="L23" s="20">
        <f t="shared" si="3"/>
        <v>56140000</v>
      </c>
      <c r="M23" s="20">
        <f t="shared" si="3"/>
        <v>56140000</v>
      </c>
      <c r="N23" s="20">
        <f t="shared" si="3"/>
        <v>56140000</v>
      </c>
      <c r="O23" s="20">
        <f t="shared" si="3"/>
        <v>56140000</v>
      </c>
      <c r="P23" s="20">
        <f t="shared" si="3"/>
        <v>727820000</v>
      </c>
      <c r="Q23" s="20">
        <f t="shared" si="3"/>
        <v>55986153.846153848</v>
      </c>
      <c r="R23" s="22">
        <v>6.7087131898494867</v>
      </c>
      <c r="S23" s="27" t="s">
        <v>53</v>
      </c>
      <c r="T23" s="28">
        <v>54.92803333045638</v>
      </c>
      <c r="U23" s="27"/>
      <c r="V23" s="29"/>
      <c r="W23" s="29"/>
    </row>
    <row r="24" spans="1:23" ht="12.75">
      <c r="A24" s="12">
        <f t="shared" si="2"/>
        <v>19</v>
      </c>
      <c r="R24" s="22">
        <v>5.3421655812373352</v>
      </c>
      <c r="S24" s="30" t="s">
        <v>54</v>
      </c>
      <c r="T24" s="28">
        <v>5.1353418849181542</v>
      </c>
      <c r="U24" s="30"/>
      <c r="V24" s="29"/>
      <c r="W24" s="29"/>
    </row>
    <row r="25" spans="1:23" ht="12.75">
      <c r="A25" s="12">
        <f t="shared" si="2"/>
        <v>20</v>
      </c>
      <c r="B25" s="13" t="s">
        <v>55</v>
      </c>
      <c r="C25" s="20">
        <f>'[2]Run Fermeture 2014'!$C$303</f>
        <v>4565279.6100000003</v>
      </c>
      <c r="D25" s="20">
        <f>'[2]Run Fermeture 2014'!$D$303</f>
        <v>6116313.1900000004</v>
      </c>
      <c r="E25" s="20">
        <f>'[2]Run Fermeture 2014'!$E$303</f>
        <v>1870506.49</v>
      </c>
      <c r="F25" s="20">
        <f>'[2]Run Fermeture 2014'!$F$303</f>
        <v>1036451.21</v>
      </c>
      <c r="G25" s="20">
        <f>'[2]Run Fermeture 2014'!$G$303</f>
        <v>68637.740000000005</v>
      </c>
      <c r="H25" s="20">
        <f>'[2]Run Fermeture 2014'!$H$303</f>
        <v>-1051397.03</v>
      </c>
      <c r="I25" s="20">
        <f>'[2]Run Fermeture 2014'!$I$303</f>
        <v>-1309000.77</v>
      </c>
      <c r="J25" s="20">
        <f>'[2]Run Fermeture 2014'!$J$303</f>
        <v>891554.7</v>
      </c>
      <c r="K25" s="20">
        <f>'[2]Run Fermeture 2014'!$K$303</f>
        <v>499263.33</v>
      </c>
      <c r="L25" s="20">
        <f>'[2]Run Fermeture 2014'!$L$303</f>
        <v>-203129.64</v>
      </c>
      <c r="M25" s="20">
        <f>'[2]Run Fermeture 2014'!$M$303</f>
        <v>1172945.44</v>
      </c>
      <c r="N25" s="20">
        <f>'[2]Run Fermeture 2014'!$N$303</f>
        <v>1158167.3500000001</v>
      </c>
      <c r="O25" s="20">
        <f>'[2]Run Fermeture 2014'!$O$303</f>
        <v>259048.3</v>
      </c>
      <c r="P25" s="31">
        <f>SUM(C25:O25)</f>
        <v>15074639.92</v>
      </c>
      <c r="Q25" s="31">
        <f>+P25/13</f>
        <v>1159587.6861538461</v>
      </c>
      <c r="R25" s="22"/>
      <c r="S25" s="9"/>
      <c r="T25" s="28"/>
      <c r="U25" s="5"/>
      <c r="W25" s="29"/>
    </row>
    <row r="26" spans="1:23" ht="12.75">
      <c r="A26" s="12">
        <f t="shared" si="2"/>
        <v>21</v>
      </c>
      <c r="B26" s="1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9"/>
      <c r="S26" s="9"/>
      <c r="T26" s="5"/>
      <c r="U26" s="5"/>
      <c r="W26" s="29"/>
    </row>
    <row r="27" spans="1:23" ht="12.75">
      <c r="A27" s="12">
        <f t="shared" si="2"/>
        <v>22</v>
      </c>
      <c r="B27" s="18" t="s">
        <v>56</v>
      </c>
      <c r="C27" s="20">
        <f>'[2]Run Fermeture 2014'!$C$306</f>
        <v>12818335</v>
      </c>
      <c r="D27" s="20">
        <f>'[2]Run Fermeture 2014'!$D$306</f>
        <v>12818335</v>
      </c>
      <c r="E27" s="20">
        <f>'[2]Run Fermeture 2014'!$E$306</f>
        <v>12818335</v>
      </c>
      <c r="F27" s="20">
        <f>'[2]Run Fermeture 2014'!$F$306</f>
        <v>12818335</v>
      </c>
      <c r="G27" s="20">
        <f>'[2]Run Fermeture 2014'!$G$306</f>
        <v>12818335</v>
      </c>
      <c r="H27" s="20">
        <f>'[2]Run Fermeture 2014'!$H$306</f>
        <v>12818335</v>
      </c>
      <c r="I27" s="20">
        <f>'[2]Run Fermeture 2014'!$I$306</f>
        <v>12818335</v>
      </c>
      <c r="J27" s="20">
        <f>'[2]Run Fermeture 2014'!$J$306</f>
        <v>12818335</v>
      </c>
      <c r="K27" s="20">
        <f>'[2]Run Fermeture 2014'!$K$306</f>
        <v>12818335</v>
      </c>
      <c r="L27" s="20">
        <f>'[2]Run Fermeture 2014'!$L$306</f>
        <v>12818335</v>
      </c>
      <c r="M27" s="20">
        <f>'[2]Run Fermeture 2014'!$M$306</f>
        <v>12818335</v>
      </c>
      <c r="N27" s="20">
        <f>'[2]Run Fermeture 2014'!$N$306</f>
        <v>12818335</v>
      </c>
      <c r="O27" s="20">
        <f>'[2]Run Fermeture 2014'!$O$306</f>
        <v>12818335</v>
      </c>
      <c r="P27" s="31">
        <f>SUM(C27:O27)</f>
        <v>166638355</v>
      </c>
      <c r="Q27" s="31">
        <f>+P27/13</f>
        <v>12818335</v>
      </c>
      <c r="R27" s="9"/>
      <c r="S27" s="9"/>
      <c r="T27" s="5"/>
      <c r="U27" s="5"/>
      <c r="W27" s="29"/>
    </row>
    <row r="28" spans="1:23" ht="12.75">
      <c r="A28" s="12">
        <f t="shared" si="2"/>
        <v>23</v>
      </c>
      <c r="B28" s="18" t="s">
        <v>57</v>
      </c>
      <c r="C28" s="20">
        <f>'[2]Run Fermeture 2014'!$C$307</f>
        <v>0</v>
      </c>
      <c r="D28" s="20">
        <f>'[2]Run Fermeture 2014'!$D$307</f>
        <v>0</v>
      </c>
      <c r="E28" s="20">
        <f>'[2]Run Fermeture 2014'!$E$307</f>
        <v>0</v>
      </c>
      <c r="F28" s="20">
        <f>'[2]Run Fermeture 2014'!$F$307</f>
        <v>0</v>
      </c>
      <c r="G28" s="20">
        <f>'[2]Run Fermeture 2014'!$G$307</f>
        <v>0</v>
      </c>
      <c r="H28" s="20">
        <f>'[2]Run Fermeture 2014'!$H$307</f>
        <v>0</v>
      </c>
      <c r="I28" s="20">
        <f>'[2]Run Fermeture 2014'!$I$307</f>
        <v>0</v>
      </c>
      <c r="J28" s="20">
        <f>'[2]Run Fermeture 2014'!$J$307</f>
        <v>0</v>
      </c>
      <c r="K28" s="20">
        <f>'[2]Run Fermeture 2014'!$K$307</f>
        <v>0</v>
      </c>
      <c r="L28" s="20">
        <f>'[2]Run Fermeture 2014'!$L$307</f>
        <v>0</v>
      </c>
      <c r="M28" s="20">
        <f>'[2]Run Fermeture 2014'!$M$307</f>
        <v>0</v>
      </c>
      <c r="N28" s="20">
        <f>'[2]Run Fermeture 2014'!$N$307</f>
        <v>0</v>
      </c>
      <c r="O28" s="20">
        <f>'[2]Run Fermeture 2014'!$O$307</f>
        <v>0</v>
      </c>
      <c r="P28" s="31">
        <f>SUM(C28:O28)</f>
        <v>0</v>
      </c>
      <c r="Q28" s="31">
        <f>+P28/13</f>
        <v>0</v>
      </c>
      <c r="R28" s="9"/>
      <c r="S28" s="9"/>
      <c r="T28" s="5"/>
      <c r="U28" s="5"/>
      <c r="W28" s="29"/>
    </row>
    <row r="29" spans="1:23" ht="12.75">
      <c r="A29" s="12">
        <f t="shared" si="2"/>
        <v>24</v>
      </c>
      <c r="B29" s="18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9"/>
      <c r="S29" s="9"/>
      <c r="T29" s="5"/>
      <c r="U29" s="5"/>
      <c r="W29" s="29"/>
    </row>
    <row r="30" spans="1:23" ht="18" customHeight="1">
      <c r="A30" s="12">
        <f t="shared" si="2"/>
        <v>25</v>
      </c>
      <c r="B30" s="18" t="s">
        <v>59</v>
      </c>
      <c r="C30" s="32">
        <f>'[2]Run Fermeture 2014'!$C$309</f>
        <v>27401574</v>
      </c>
      <c r="D30" s="32">
        <f>'[2]Run Fermeture 2014'!$D$309</f>
        <v>27401574</v>
      </c>
      <c r="E30" s="32">
        <f>'[2]Run Fermeture 2014'!$E$309</f>
        <v>29864565.764503878</v>
      </c>
      <c r="F30" s="32">
        <f>'[2]Run Fermeture 2014'!$F$309</f>
        <v>31808998.512542643</v>
      </c>
      <c r="G30" s="32">
        <f>'[2]Run Fermeture 2014'!$G$309</f>
        <v>31619672.506980784</v>
      </c>
      <c r="H30" s="32">
        <f>'[2]Run Fermeture 2014'!$H$309</f>
        <v>32086354.809206132</v>
      </c>
      <c r="I30" s="32">
        <f>'[2]Run Fermeture 2014'!$I$309</f>
        <v>32081332.998457275</v>
      </c>
      <c r="J30" s="32">
        <f>'[2]Run Fermeture 2014'!$J$309</f>
        <v>30169640.972504981</v>
      </c>
      <c r="K30" s="32">
        <f>'[2]Run Fermeture 2014'!$K$309</f>
        <v>29795560.085691504</v>
      </c>
      <c r="L30" s="32">
        <f>'[2]Run Fermeture 2014'!$L$309</f>
        <v>29417384.17137124</v>
      </c>
      <c r="M30" s="32">
        <f>'[2]Run Fermeture 2014'!$M$309</f>
        <v>27499897.113283966</v>
      </c>
      <c r="N30" s="32">
        <f>'[2]Run Fermeture 2014'!$N$309</f>
        <v>26996788.032282263</v>
      </c>
      <c r="O30" s="32">
        <f>'[2]Run Fermeture 2014'!$O$309</f>
        <v>28024767.542255532</v>
      </c>
      <c r="P30" s="31">
        <f>SUM(C30:O30)</f>
        <v>384168110.50908017</v>
      </c>
      <c r="Q30" s="20">
        <f>+P30/13</f>
        <v>29551393.116083089</v>
      </c>
      <c r="R30" s="9"/>
      <c r="S30" s="9"/>
      <c r="T30" s="5"/>
      <c r="U30" s="5"/>
      <c r="W30" s="29"/>
    </row>
    <row r="31" spans="1:23" ht="12.75">
      <c r="A31" s="12">
        <f t="shared" si="2"/>
        <v>26</v>
      </c>
      <c r="B31" s="18" t="s">
        <v>60</v>
      </c>
      <c r="C31" s="20"/>
      <c r="D31" s="32">
        <f>'[2]Run Fermeture 2014'!$D$310</f>
        <v>2507303</v>
      </c>
      <c r="E31" s="32">
        <f>'[2]Run Fermeture 2014'!$E$310</f>
        <v>1983271</v>
      </c>
      <c r="F31" s="32">
        <f>'[2]Run Fermeture 2014'!$F$310</f>
        <v>1288753</v>
      </c>
      <c r="G31" s="32">
        <f>'[2]Run Fermeture 2014'!$G$310</f>
        <v>486310</v>
      </c>
      <c r="H31" s="32">
        <f>'[2]Run Fermeture 2014'!$H$310</f>
        <v>5773</v>
      </c>
      <c r="I31" s="32">
        <f>'[2]Run Fermeture 2014'!$I$310</f>
        <v>-464195</v>
      </c>
      <c r="J31" s="32">
        <f>'[2]Run Fermeture 2014'!$J$310</f>
        <v>-366035</v>
      </c>
      <c r="K31" s="32">
        <f>'[2]Run Fermeture 2014'!$K$310</f>
        <v>-380021</v>
      </c>
      <c r="L31" s="32">
        <f>'[2]Run Fermeture 2014'!$L$310</f>
        <v>-445398</v>
      </c>
      <c r="M31" s="32">
        <f>'[2]Run Fermeture 2014'!$M$310</f>
        <v>146150</v>
      </c>
      <c r="N31" s="32">
        <f>'[2]Run Fermeture 2014'!$N$310</f>
        <v>1053232</v>
      </c>
      <c r="O31" s="32">
        <f>'[2]Run Fermeture 2014'!$O$310</f>
        <v>1761543.047</v>
      </c>
      <c r="P31" s="31">
        <f>SUM(C31:O31)</f>
        <v>7576686.0470000003</v>
      </c>
      <c r="Q31" s="20">
        <f>+P31/13</f>
        <v>582822.00361538469</v>
      </c>
      <c r="R31" s="9"/>
      <c r="S31" s="9"/>
      <c r="T31" s="5"/>
      <c r="U31" s="5"/>
      <c r="W31" s="29"/>
    </row>
    <row r="32" spans="1:23" ht="15.75" customHeight="1">
      <c r="A32" s="12">
        <f t="shared" si="2"/>
        <v>27</v>
      </c>
      <c r="B32" s="18" t="s">
        <v>61</v>
      </c>
      <c r="C32" s="33"/>
      <c r="D32" s="32">
        <f>'[2]Run Fermeture 2014'!$D$312</f>
        <v>-3059.9969038075119</v>
      </c>
      <c r="E32" s="32">
        <f>'[2]Run Fermeture 2014'!$E$312</f>
        <v>-3636.3368523827085</v>
      </c>
      <c r="F32" s="32">
        <f>'[2]Run Fermeture 2014'!$F$312</f>
        <v>-4184.1121270421118</v>
      </c>
      <c r="G32" s="32">
        <f>'[2]Run Fermeture 2014'!$G$312</f>
        <v>1200.2186894467486</v>
      </c>
      <c r="H32" s="32">
        <f>'[2]Run Fermeture 2014'!$H$312</f>
        <v>1391.7581412057043</v>
      </c>
      <c r="I32" s="32">
        <f>'[2]Run Fermeture 2014'!$I$312</f>
        <v>1887.5691409401461</v>
      </c>
      <c r="J32" s="32">
        <f>'[2]Run Fermeture 2014'!$J$312</f>
        <v>-127.52192175467644</v>
      </c>
      <c r="K32" s="32">
        <f>'[2]Run Fermeture 2014'!$K$312</f>
        <v>9482.0531899073467</v>
      </c>
      <c r="L32" s="32">
        <f>'[2]Run Fermeture 2014'!$L$312</f>
        <v>-22532.417028523967</v>
      </c>
      <c r="M32" s="32">
        <f>'[2]Run Fermeture 2014'!$M$312</f>
        <v>19579.164288193817</v>
      </c>
      <c r="N32" s="32">
        <f>'[2]Run Fermeture 2014'!$N$312</f>
        <v>-1.1838279053481529</v>
      </c>
      <c r="O32" s="32">
        <f>'[2]Run Fermeture 2014'!$O$312</f>
        <v>0.21652053579600761</v>
      </c>
      <c r="P32" s="31">
        <f>SUM(C32:O32)</f>
        <v>-0.58869118676375365</v>
      </c>
      <c r="Q32" s="20">
        <f>+P32/13</f>
        <v>-4.5283937443365667E-2</v>
      </c>
      <c r="R32" s="9"/>
      <c r="S32" s="9"/>
      <c r="T32" s="5"/>
      <c r="U32" s="5"/>
      <c r="W32" s="29"/>
    </row>
    <row r="33" spans="1:23" ht="12.75">
      <c r="A33" s="12">
        <f t="shared" si="2"/>
        <v>28</v>
      </c>
      <c r="B33" s="18" t="s">
        <v>62</v>
      </c>
      <c r="C33" s="20"/>
      <c r="D33" s="32">
        <f>'[2]Run Fermeture 2014'!$D$313</f>
        <v>0</v>
      </c>
      <c r="E33" s="32">
        <f>'[2]Run Fermeture 2014'!$E$313</f>
        <v>0</v>
      </c>
      <c r="F33" s="32">
        <f>'[2]Run Fermeture 2014'!$F$313</f>
        <v>-1441000</v>
      </c>
      <c r="G33" s="32">
        <f>'[2]Run Fermeture 2014'!$G$313</f>
        <v>0</v>
      </c>
      <c r="H33" s="32">
        <f>'[2]Run Fermeture 2014'!$H$313</f>
        <v>0</v>
      </c>
      <c r="I33" s="32">
        <f>'[2]Run Fermeture 2014'!$I$313</f>
        <v>-1441000</v>
      </c>
      <c r="J33" s="32">
        <f>'[2]Run Fermeture 2014'!$J$313</f>
        <v>0</v>
      </c>
      <c r="K33" s="32">
        <f>'[2]Run Fermeture 2014'!$K$313</f>
        <v>0</v>
      </c>
      <c r="L33" s="32">
        <f>'[2]Run Fermeture 2014'!$L$313</f>
        <v>-1441000</v>
      </c>
      <c r="M33" s="32">
        <f>'[2]Run Fermeture 2014'!$M$313</f>
        <v>-654000</v>
      </c>
      <c r="N33" s="32">
        <f>'[2]Run Fermeture 2014'!$N$313</f>
        <v>0</v>
      </c>
      <c r="O33" s="32">
        <f>'[2]Run Fermeture 2014'!$O$313</f>
        <v>-2095000</v>
      </c>
      <c r="P33" s="31">
        <f>SUM(C33:O33)</f>
        <v>-7072000</v>
      </c>
      <c r="Q33" s="20">
        <f>+P33/13</f>
        <v>-544000</v>
      </c>
      <c r="R33" s="9"/>
      <c r="S33" s="9"/>
      <c r="T33" s="5"/>
      <c r="U33" s="5"/>
      <c r="W33" s="29"/>
    </row>
    <row r="34" spans="1:23" ht="12.75">
      <c r="A34" s="12">
        <f t="shared" si="2"/>
        <v>29</v>
      </c>
      <c r="B34" s="18" t="s">
        <v>63</v>
      </c>
      <c r="C34" s="31"/>
      <c r="D34" s="32">
        <f>'[2]Run Fermeture 2014'!$D$314</f>
        <v>-41251.238592316127</v>
      </c>
      <c r="E34" s="32">
        <f>'[2]Run Fermeture 2014'!$E$314</f>
        <v>-35201.915108851565</v>
      </c>
      <c r="F34" s="32">
        <f>'[2]Run Fermeture 2014'!$F$314</f>
        <v>-32894.893434813523</v>
      </c>
      <c r="G34" s="32">
        <f>'[2]Run Fermeture 2014'!$G$314</f>
        <v>-20827.916464098893</v>
      </c>
      <c r="H34" s="32">
        <f>'[2]Run Fermeture 2014'!$H$314</f>
        <v>-12186.568890059751</v>
      </c>
      <c r="I34" s="32">
        <f>'[2]Run Fermeture 2014'!$I$314</f>
        <v>-8384.5950932336436</v>
      </c>
      <c r="J34" s="32">
        <f>'[2]Run Fermeture 2014'!$J$314</f>
        <v>-7918.3648917231403</v>
      </c>
      <c r="K34" s="32">
        <f>'[2]Run Fermeture 2014'!$K$314</f>
        <v>-7636.9675101726179</v>
      </c>
      <c r="L34" s="32">
        <f>'[2]Run Fermeture 2014'!$L$314</f>
        <v>-8556.6410587508635</v>
      </c>
      <c r="M34" s="32">
        <f>'[2]Run Fermeture 2014'!$M$314</f>
        <v>-14838.245289895318</v>
      </c>
      <c r="N34" s="32">
        <f>'[2]Run Fermeture 2014'!$N$314</f>
        <v>-25251.306198825976</v>
      </c>
      <c r="O34" s="32">
        <f>'[2]Run Fermeture 2014'!$O$314</f>
        <v>-33618.084705398374</v>
      </c>
      <c r="P34" s="31">
        <f>SUM(C34:O34)</f>
        <v>-248566.73723813979</v>
      </c>
      <c r="Q34" s="20">
        <f>+P34/13</f>
        <v>-19120.518249087676</v>
      </c>
      <c r="R34" s="34"/>
      <c r="S34" s="9"/>
      <c r="T34" s="5"/>
      <c r="U34" s="5"/>
      <c r="W34" s="29"/>
    </row>
    <row r="35" spans="1:23" ht="12.75">
      <c r="A35" s="12">
        <f t="shared" si="2"/>
        <v>30</v>
      </c>
      <c r="B35" s="1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9"/>
      <c r="S35" s="9"/>
      <c r="T35" s="28"/>
      <c r="U35" s="5"/>
      <c r="W35" s="29"/>
    </row>
    <row r="36" spans="1:23" ht="12.75">
      <c r="A36" s="12">
        <f t="shared" si="2"/>
        <v>31</v>
      </c>
      <c r="B36" s="18" t="s">
        <v>64</v>
      </c>
      <c r="C36" s="20">
        <f>SUM(C30:C35)</f>
        <v>27401574</v>
      </c>
      <c r="D36" s="20">
        <f>SUM(D30:D35)</f>
        <v>29864565.764503878</v>
      </c>
      <c r="E36" s="20">
        <f t="shared" ref="E36:Q36" si="4">SUM(E30:E35)</f>
        <v>31808998.512542643</v>
      </c>
      <c r="F36" s="20">
        <f t="shared" si="4"/>
        <v>31619672.506980784</v>
      </c>
      <c r="G36" s="20">
        <f t="shared" si="4"/>
        <v>32086354.809206132</v>
      </c>
      <c r="H36" s="20">
        <f t="shared" si="4"/>
        <v>32081332.998457275</v>
      </c>
      <c r="I36" s="20">
        <f t="shared" si="4"/>
        <v>30169640.972504981</v>
      </c>
      <c r="J36" s="20">
        <f t="shared" si="4"/>
        <v>29795560.085691504</v>
      </c>
      <c r="K36" s="20">
        <f t="shared" si="4"/>
        <v>29417384.17137124</v>
      </c>
      <c r="L36" s="20">
        <f t="shared" si="4"/>
        <v>27499897.113283966</v>
      </c>
      <c r="M36" s="20">
        <f t="shared" si="4"/>
        <v>26996788.032282263</v>
      </c>
      <c r="N36" s="20">
        <f t="shared" si="4"/>
        <v>28024767.542255532</v>
      </c>
      <c r="O36" s="20">
        <f t="shared" si="4"/>
        <v>27657692.72107067</v>
      </c>
      <c r="P36" s="20">
        <f t="shared" si="4"/>
        <v>384424229.23015082</v>
      </c>
      <c r="Q36" s="20">
        <f t="shared" si="4"/>
        <v>29571094.556165449</v>
      </c>
      <c r="R36" s="9"/>
      <c r="S36" s="9"/>
      <c r="T36" s="5"/>
      <c r="U36" s="5"/>
      <c r="V36" s="29"/>
      <c r="W36" s="29"/>
    </row>
    <row r="37" spans="1:23" ht="12.75">
      <c r="A37" s="12">
        <f t="shared" si="2"/>
        <v>32</v>
      </c>
      <c r="B37" s="1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9"/>
      <c r="S37" s="9"/>
      <c r="T37" s="5"/>
      <c r="U37" s="5"/>
      <c r="V37" s="29"/>
      <c r="W37" s="29"/>
    </row>
    <row r="38" spans="1:23" ht="12.75">
      <c r="A38" s="12">
        <f t="shared" si="2"/>
        <v>33</v>
      </c>
      <c r="B38" s="18" t="s">
        <v>65</v>
      </c>
      <c r="C38" s="20">
        <f>+C27+C28+C36</f>
        <v>40219909</v>
      </c>
      <c r="D38" s="20">
        <f>+D27+D28+D36</f>
        <v>42682900.764503881</v>
      </c>
      <c r="E38" s="20">
        <f>+E27+E28+E36</f>
        <v>44627333.512542643</v>
      </c>
      <c r="F38" s="20">
        <f t="shared" ref="F38:Q38" si="5">+F27+F28+F36</f>
        <v>44438007.506980784</v>
      </c>
      <c r="G38" s="20">
        <f t="shared" si="5"/>
        <v>44904689.809206128</v>
      </c>
      <c r="H38" s="20">
        <f t="shared" si="5"/>
        <v>44899667.998457275</v>
      </c>
      <c r="I38" s="20">
        <f t="shared" si="5"/>
        <v>42987975.972504981</v>
      </c>
      <c r="J38" s="20">
        <f t="shared" si="5"/>
        <v>42613895.085691504</v>
      </c>
      <c r="K38" s="20">
        <f t="shared" si="5"/>
        <v>42235719.171371236</v>
      </c>
      <c r="L38" s="20">
        <f t="shared" si="5"/>
        <v>40318232.113283962</v>
      </c>
      <c r="M38" s="20">
        <f t="shared" si="5"/>
        <v>39815123.032282263</v>
      </c>
      <c r="N38" s="20">
        <f t="shared" si="5"/>
        <v>40843102.542255536</v>
      </c>
      <c r="O38" s="20">
        <f t="shared" si="5"/>
        <v>40476027.72107067</v>
      </c>
      <c r="P38" s="20">
        <f t="shared" si="5"/>
        <v>551062584.23015082</v>
      </c>
      <c r="Q38" s="20">
        <f t="shared" si="5"/>
        <v>42389429.556165449</v>
      </c>
      <c r="R38" s="9"/>
      <c r="S38" s="9"/>
      <c r="T38" s="36">
        <v>39.936624784625458</v>
      </c>
      <c r="U38" s="5"/>
      <c r="V38" s="29"/>
      <c r="W38" s="29"/>
    </row>
    <row r="39" spans="1:23" ht="12.75">
      <c r="A39" s="12">
        <f t="shared" si="2"/>
        <v>34</v>
      </c>
      <c r="B39" s="1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9"/>
      <c r="S39" s="9"/>
      <c r="T39" s="37"/>
      <c r="U39" s="5"/>
    </row>
    <row r="40" spans="1:23" ht="12.75">
      <c r="A40" s="12">
        <f t="shared" si="2"/>
        <v>35</v>
      </c>
      <c r="B40" s="18" t="s">
        <v>66</v>
      </c>
      <c r="C40" s="20">
        <f>+C23+C25+C38</f>
        <v>98925188.609999999</v>
      </c>
      <c r="D40" s="20">
        <f>+D23+D25+D38</f>
        <v>104939213.95450388</v>
      </c>
      <c r="E40" s="20">
        <f t="shared" ref="E40:P40" si="6">+E23+E25+E38</f>
        <v>102637840.00254264</v>
      </c>
      <c r="F40" s="20">
        <f t="shared" si="6"/>
        <v>101614458.71698079</v>
      </c>
      <c r="G40" s="20">
        <f t="shared" si="6"/>
        <v>101113327.54920614</v>
      </c>
      <c r="H40" s="20">
        <f t="shared" si="6"/>
        <v>99988270.968457282</v>
      </c>
      <c r="I40" s="20">
        <f t="shared" si="6"/>
        <v>97818975.202504978</v>
      </c>
      <c r="J40" s="20">
        <f t="shared" si="6"/>
        <v>99645449.7856915</v>
      </c>
      <c r="K40" s="20">
        <f t="shared" si="6"/>
        <v>98874982.501371235</v>
      </c>
      <c r="L40" s="20">
        <f t="shared" si="6"/>
        <v>96255102.473283961</v>
      </c>
      <c r="M40" s="20">
        <f t="shared" si="6"/>
        <v>97128068.472282261</v>
      </c>
      <c r="N40" s="20">
        <f t="shared" si="6"/>
        <v>98141269.892255545</v>
      </c>
      <c r="O40" s="20">
        <f t="shared" si="6"/>
        <v>96875076.021070659</v>
      </c>
      <c r="P40" s="20">
        <f t="shared" si="6"/>
        <v>1293957224.1501508</v>
      </c>
      <c r="Q40" s="20">
        <f>+Q23+Q25+Q38</f>
        <v>99535171.088473141</v>
      </c>
      <c r="R40" s="9"/>
      <c r="S40" s="9"/>
      <c r="T40" s="28">
        <v>100</v>
      </c>
      <c r="U40" s="5"/>
    </row>
    <row r="41" spans="1:23" ht="12.75">
      <c r="A41" s="12">
        <f t="shared" si="2"/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9"/>
      <c r="S41" s="9"/>
      <c r="T41" s="5"/>
      <c r="U41" s="5"/>
    </row>
    <row r="42" spans="1:23" ht="12.75">
      <c r="A42" s="12">
        <f t="shared" si="2"/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9"/>
      <c r="S42" s="9"/>
      <c r="T42" s="5"/>
      <c r="U42" s="5"/>
    </row>
    <row r="43" spans="1:23" ht="12.75">
      <c r="A43" s="12">
        <f t="shared" si="2"/>
        <v>38</v>
      </c>
      <c r="B43" s="38"/>
      <c r="C43" s="38"/>
      <c r="D43" s="3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9"/>
      <c r="S43" s="9"/>
      <c r="T43" s="5"/>
      <c r="U43" s="5"/>
    </row>
    <row r="44" spans="1:23" ht="12.75">
      <c r="A44" s="12">
        <f t="shared" si="2"/>
        <v>39</v>
      </c>
      <c r="B44" s="39" t="s">
        <v>2</v>
      </c>
      <c r="C44" s="40"/>
      <c r="D44" s="40"/>
      <c r="E44" s="40"/>
      <c r="F44" s="40"/>
      <c r="G44" s="40"/>
      <c r="H44" s="41"/>
      <c r="I44" s="40"/>
      <c r="J44" s="40"/>
      <c r="K44" s="40"/>
      <c r="L44" s="40"/>
      <c r="M44" s="40"/>
      <c r="N44" s="40"/>
      <c r="O44" s="40"/>
      <c r="P44" s="40"/>
      <c r="Q44" s="40"/>
      <c r="R44" s="42"/>
      <c r="S44" s="42"/>
      <c r="T44" s="3"/>
      <c r="U44" s="5"/>
    </row>
    <row r="45" spans="1:23" ht="12.75">
      <c r="A45" s="12">
        <f t="shared" si="2"/>
        <v>40</v>
      </c>
      <c r="B45" s="39" t="s">
        <v>67</v>
      </c>
      <c r="C45" s="40"/>
      <c r="D45" s="40"/>
      <c r="E45" s="40"/>
      <c r="F45" s="40"/>
      <c r="G45" s="40"/>
      <c r="H45" s="41"/>
      <c r="I45" s="40"/>
      <c r="J45" s="40"/>
      <c r="K45" s="40"/>
      <c r="L45" s="40"/>
      <c r="M45" s="40"/>
      <c r="N45" s="40"/>
      <c r="O45" s="40"/>
      <c r="P45" s="40"/>
      <c r="Q45" s="40"/>
      <c r="R45" s="42"/>
      <c r="S45" s="42"/>
      <c r="T45" s="3"/>
      <c r="U45" s="5"/>
    </row>
    <row r="46" spans="1:23" ht="12.75">
      <c r="A46" s="12">
        <f t="shared" si="2"/>
        <v>41</v>
      </c>
      <c r="B46" s="39"/>
      <c r="C46" s="40"/>
      <c r="D46" s="40"/>
      <c r="E46" s="40"/>
      <c r="F46" s="40"/>
      <c r="G46" s="40"/>
      <c r="H46" s="41"/>
      <c r="I46" s="40"/>
      <c r="J46" s="40"/>
      <c r="K46" s="40"/>
      <c r="L46" s="40"/>
      <c r="M46" s="40"/>
      <c r="N46" s="40"/>
      <c r="O46" s="40"/>
      <c r="P46" s="40"/>
      <c r="Q46" s="40"/>
      <c r="R46" s="42"/>
      <c r="S46" s="42"/>
      <c r="T46" s="3"/>
      <c r="U46" s="5"/>
    </row>
    <row r="47" spans="1:23" ht="12.75">
      <c r="A47" s="12">
        <f t="shared" si="2"/>
        <v>42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9"/>
      <c r="S47" s="9"/>
      <c r="T47" s="5"/>
      <c r="U47" s="5"/>
    </row>
    <row r="48" spans="1:23" ht="12.75">
      <c r="A48" s="12">
        <f t="shared" si="2"/>
        <v>43</v>
      </c>
      <c r="B48" s="13"/>
      <c r="C48" s="13"/>
      <c r="D48" s="13"/>
      <c r="E48" s="13"/>
      <c r="F48" s="13"/>
      <c r="G48" s="15" t="s">
        <v>68</v>
      </c>
      <c r="H48" s="5"/>
      <c r="I48" s="15" t="s">
        <v>69</v>
      </c>
      <c r="J48" s="43" t="s">
        <v>70</v>
      </c>
      <c r="K48" s="15" t="s">
        <v>71</v>
      </c>
      <c r="L48" s="5"/>
      <c r="M48" s="15" t="s">
        <v>4</v>
      </c>
      <c r="N48" s="5"/>
      <c r="O48" s="15" t="s">
        <v>72</v>
      </c>
      <c r="P48" s="5"/>
      <c r="Q48" s="15" t="s">
        <v>73</v>
      </c>
      <c r="R48" s="9"/>
      <c r="S48" s="9"/>
      <c r="T48" s="5"/>
      <c r="U48" s="5"/>
    </row>
    <row r="49" spans="1:24" ht="12.75">
      <c r="A49" s="12">
        <f t="shared" si="2"/>
        <v>44</v>
      </c>
      <c r="B49" s="13"/>
      <c r="C49" s="13"/>
      <c r="D49" s="13"/>
      <c r="E49" s="13"/>
      <c r="F49" s="13"/>
      <c r="G49" s="15" t="s">
        <v>74</v>
      </c>
      <c r="H49" s="5"/>
      <c r="I49" s="15" t="s">
        <v>19</v>
      </c>
      <c r="J49" s="43" t="s">
        <v>75</v>
      </c>
      <c r="K49" s="15" t="s">
        <v>73</v>
      </c>
      <c r="L49" s="5"/>
      <c r="M49" s="15" t="s">
        <v>76</v>
      </c>
      <c r="N49" s="5"/>
      <c r="O49" s="15" t="s">
        <v>77</v>
      </c>
      <c r="P49" s="5"/>
      <c r="Q49" s="15" t="s">
        <v>78</v>
      </c>
      <c r="R49" s="9"/>
      <c r="S49" s="9"/>
      <c r="T49" s="5"/>
      <c r="U49" s="5"/>
    </row>
    <row r="50" spans="1:24" ht="12.75">
      <c r="A50" s="12">
        <f t="shared" si="2"/>
        <v>45</v>
      </c>
      <c r="B50" s="13"/>
      <c r="C50" s="13"/>
      <c r="D50" s="13"/>
      <c r="E50" s="13"/>
      <c r="F50" s="13"/>
      <c r="G50" s="15"/>
      <c r="H50" s="5"/>
      <c r="I50" s="15" t="s">
        <v>79</v>
      </c>
      <c r="J50" s="43"/>
      <c r="K50" s="15"/>
      <c r="L50" s="5"/>
      <c r="M50" s="15"/>
      <c r="N50" s="5"/>
      <c r="O50" s="15"/>
      <c r="P50" s="5"/>
      <c r="Q50" s="15"/>
      <c r="R50" s="9"/>
      <c r="S50" s="9"/>
      <c r="T50" s="5"/>
      <c r="U50" s="5"/>
    </row>
    <row r="51" spans="1:24" ht="12.75">
      <c r="A51" s="12">
        <f t="shared" si="2"/>
        <v>46</v>
      </c>
      <c r="B51" s="13"/>
      <c r="C51" s="13"/>
      <c r="D51" s="13"/>
      <c r="E51" s="13"/>
      <c r="F51" s="13"/>
      <c r="G51" s="44" t="s">
        <v>80</v>
      </c>
      <c r="H51" s="13"/>
      <c r="I51" s="16" t="s">
        <v>21</v>
      </c>
      <c r="J51" s="16" t="s">
        <v>21</v>
      </c>
      <c r="K51" s="13"/>
      <c r="L51" s="13"/>
      <c r="M51" s="13"/>
      <c r="N51" s="13"/>
      <c r="O51" s="13"/>
      <c r="P51" s="13"/>
      <c r="Q51" s="13"/>
      <c r="R51" s="9"/>
      <c r="S51" s="9"/>
      <c r="T51" s="5"/>
      <c r="U51" s="5"/>
    </row>
    <row r="52" spans="1:24" ht="12.75">
      <c r="A52" s="12">
        <f t="shared" si="2"/>
        <v>47</v>
      </c>
      <c r="B52" s="13"/>
      <c r="C52" s="13"/>
      <c r="D52" s="13"/>
      <c r="E52" s="13"/>
      <c r="F52" s="13"/>
      <c r="G52" s="44"/>
      <c r="H52" s="13"/>
      <c r="I52" s="16"/>
      <c r="J52" s="45" t="s">
        <v>81</v>
      </c>
      <c r="K52" s="13"/>
      <c r="L52" s="13"/>
      <c r="M52" s="13"/>
      <c r="N52" s="13"/>
      <c r="O52" s="13"/>
      <c r="P52" s="13"/>
      <c r="Q52" s="13"/>
      <c r="R52" s="9"/>
      <c r="S52" s="9"/>
      <c r="T52" s="5"/>
      <c r="U52" s="5"/>
    </row>
    <row r="53" spans="1:24" ht="12.75">
      <c r="A53" s="12">
        <f t="shared" si="2"/>
        <v>48</v>
      </c>
      <c r="B53" s="18" t="s">
        <v>82</v>
      </c>
      <c r="C53" s="13"/>
      <c r="D53" s="13"/>
      <c r="E53" s="13"/>
      <c r="F53" s="13"/>
      <c r="G53" s="46">
        <f>+O23/O40*100</f>
        <v>57.950922265897745</v>
      </c>
      <c r="H53" s="47"/>
      <c r="I53" s="48">
        <f>+Q23/Q40*100</f>
        <v>56.247608994804274</v>
      </c>
      <c r="J53" s="49">
        <v>55</v>
      </c>
      <c r="K53" s="48">
        <f>'[2]Run Fermeture 2014'!$K$330</f>
        <v>5.2944849330878512</v>
      </c>
      <c r="L53" s="50" t="s">
        <v>83</v>
      </c>
      <c r="M53" s="51">
        <f>+J53*K53/100</f>
        <v>2.9119667131983182</v>
      </c>
      <c r="N53" s="13"/>
      <c r="O53" s="52"/>
      <c r="P53" s="52"/>
      <c r="Q53" s="53">
        <f>+M53*O59/100</f>
        <v>2363924.5307687926</v>
      </c>
      <c r="R53" s="9"/>
      <c r="S53" s="9"/>
      <c r="T53" s="5"/>
      <c r="U53" s="5"/>
    </row>
    <row r="54" spans="1:24" ht="12.75">
      <c r="A54" s="12">
        <f t="shared" si="2"/>
        <v>49</v>
      </c>
      <c r="G54" s="54"/>
      <c r="I54" s="54"/>
      <c r="J54" s="55"/>
      <c r="K54" s="54"/>
      <c r="L54" s="56"/>
      <c r="R54" s="9"/>
      <c r="S54" s="9"/>
      <c r="T54" s="5"/>
      <c r="U54" s="5"/>
      <c r="W54" s="57"/>
      <c r="X54" s="5"/>
    </row>
    <row r="55" spans="1:24" ht="12.75">
      <c r="A55" s="12">
        <f t="shared" si="2"/>
        <v>50</v>
      </c>
      <c r="B55" s="18" t="s">
        <v>55</v>
      </c>
      <c r="G55" s="48">
        <f>+O25/O40*100</f>
        <v>0.26740448693289909</v>
      </c>
      <c r="H55" s="58"/>
      <c r="I55" s="48">
        <f>+Q25/Q40*100</f>
        <v>1.1650029567168085</v>
      </c>
      <c r="J55" s="49">
        <v>5</v>
      </c>
      <c r="K55" s="48">
        <f>'[2]Run Fermeture 2014'!$K$331</f>
        <v>3.009807746041341</v>
      </c>
      <c r="L55" s="50" t="s">
        <v>84</v>
      </c>
      <c r="M55" s="51">
        <f>+J55*K55/100</f>
        <v>0.15049038730206704</v>
      </c>
      <c r="Q55" s="53">
        <f>+M55*O59/100</f>
        <v>122167.57718274942</v>
      </c>
      <c r="R55" s="9"/>
      <c r="S55" s="9"/>
      <c r="T55" s="5"/>
      <c r="U55" s="5"/>
      <c r="W55" s="57"/>
      <c r="X55" s="5"/>
    </row>
    <row r="56" spans="1:24" ht="12.75">
      <c r="A56" s="12">
        <f t="shared" si="2"/>
        <v>51</v>
      </c>
      <c r="B56" s="13"/>
      <c r="C56" s="13"/>
      <c r="D56" s="13"/>
      <c r="E56" s="13"/>
      <c r="F56" s="13"/>
      <c r="G56" s="48"/>
      <c r="H56" s="47"/>
      <c r="I56" s="59"/>
      <c r="J56" s="49"/>
      <c r="K56" s="59"/>
      <c r="L56" s="56"/>
      <c r="M56" s="47"/>
      <c r="N56" s="13"/>
      <c r="O56" s="52"/>
      <c r="P56" s="52"/>
      <c r="Q56" s="53"/>
      <c r="R56" s="9"/>
      <c r="S56" s="9"/>
      <c r="T56" s="5"/>
      <c r="U56" s="5"/>
      <c r="W56" s="57"/>
      <c r="X56" s="5"/>
    </row>
    <row r="57" spans="1:24" ht="12.75">
      <c r="A57" s="12">
        <f t="shared" si="2"/>
        <v>52</v>
      </c>
      <c r="B57" s="18" t="s">
        <v>85</v>
      </c>
      <c r="C57" s="13"/>
      <c r="D57" s="13"/>
      <c r="E57" s="13"/>
      <c r="F57" s="13"/>
      <c r="G57" s="60">
        <f>+O38/O40*100</f>
        <v>41.781673247169373</v>
      </c>
      <c r="H57" s="47"/>
      <c r="I57" s="60">
        <f>+Q38/Q40*100</f>
        <v>42.587388048478914</v>
      </c>
      <c r="J57" s="49">
        <v>40</v>
      </c>
      <c r="K57" s="48">
        <f>'[2]Run Fermeture 2014'!$K$334</f>
        <v>9.1</v>
      </c>
      <c r="L57" s="50" t="s">
        <v>86</v>
      </c>
      <c r="M57" s="61">
        <f>+J57*K57/100</f>
        <v>3.64</v>
      </c>
      <c r="N57" s="13"/>
      <c r="O57" s="52"/>
      <c r="P57" s="52"/>
      <c r="Q57" s="62">
        <f>+M57*O59/100</f>
        <v>2954939.4410994374</v>
      </c>
      <c r="R57" s="9"/>
      <c r="S57" s="9"/>
      <c r="T57" s="5"/>
      <c r="U57" s="5"/>
      <c r="W57" s="57"/>
      <c r="X57" s="5"/>
    </row>
    <row r="58" spans="1:24" ht="12.75">
      <c r="A58" s="12">
        <f t="shared" si="2"/>
        <v>53</v>
      </c>
      <c r="B58" s="13"/>
      <c r="C58" s="13"/>
      <c r="D58" s="13"/>
      <c r="E58" s="13"/>
      <c r="F58" s="13"/>
      <c r="G58" s="48"/>
      <c r="H58" s="47"/>
      <c r="I58" s="48"/>
      <c r="J58" s="63"/>
      <c r="K58" s="59"/>
      <c r="L58" s="13"/>
      <c r="M58" s="64"/>
      <c r="N58" s="13"/>
      <c r="O58" s="52"/>
      <c r="P58" s="52"/>
      <c r="Q58" s="65"/>
      <c r="R58" s="9"/>
      <c r="S58" s="9"/>
      <c r="T58" s="5"/>
      <c r="U58" s="5"/>
      <c r="W58" s="5"/>
      <c r="X58" s="5"/>
    </row>
    <row r="59" spans="1:24" ht="12.75">
      <c r="A59" s="12">
        <f t="shared" si="2"/>
        <v>54</v>
      </c>
      <c r="B59" s="18" t="s">
        <v>3</v>
      </c>
      <c r="C59" s="13"/>
      <c r="D59" s="13"/>
      <c r="E59" s="13"/>
      <c r="F59" s="13"/>
      <c r="G59" s="48">
        <f>SUM(G53:G57)</f>
        <v>100.00000000000001</v>
      </c>
      <c r="H59" s="47"/>
      <c r="I59" s="48">
        <f>SUM(I53:I57)</f>
        <v>100</v>
      </c>
      <c r="J59" s="59">
        <f>SUM(J53:J57)</f>
        <v>100</v>
      </c>
      <c r="K59" s="50"/>
      <c r="L59" s="13"/>
      <c r="M59" s="51">
        <f>SUM(M53:M57)</f>
        <v>6.7024571005003857</v>
      </c>
      <c r="N59" s="13"/>
      <c r="O59" s="66">
        <f>+'[1]GI-3 Doc 1 p1'!Q43</f>
        <v>81179654.975259274</v>
      </c>
      <c r="P59" s="52"/>
      <c r="Q59" s="53">
        <f>SUM(Q53:Q57)</f>
        <v>5441031.5490509793</v>
      </c>
      <c r="R59" s="9"/>
      <c r="S59"/>
      <c r="T59" s="5"/>
      <c r="U59" s="5"/>
      <c r="W59" s="57"/>
      <c r="X59" s="5"/>
    </row>
    <row r="60" spans="1:24" ht="12.75">
      <c r="A60" s="12"/>
      <c r="B60" s="13"/>
      <c r="C60" s="13"/>
      <c r="D60" s="13"/>
      <c r="E60" s="13"/>
      <c r="F60" s="13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9"/>
      <c r="S60"/>
      <c r="T60" s="5"/>
      <c r="U60" s="5"/>
      <c r="W60" s="57"/>
      <c r="X60" s="5"/>
    </row>
    <row r="61" spans="1:24" ht="12.75">
      <c r="A61" s="12"/>
      <c r="B61" s="13"/>
      <c r="C61" s="13"/>
      <c r="D61" s="13"/>
      <c r="E61" s="13"/>
      <c r="F61" s="13"/>
      <c r="G61" s="68"/>
      <c r="H61" s="68"/>
      <c r="I61" s="68"/>
      <c r="J61" s="67"/>
      <c r="K61" s="67"/>
      <c r="L61" s="67"/>
      <c r="M61" s="67"/>
      <c r="N61" s="67"/>
      <c r="O61" s="67"/>
      <c r="P61" s="67"/>
      <c r="Q61" s="69"/>
      <c r="R61" s="5"/>
      <c r="T61" s="5"/>
      <c r="U61" s="5"/>
      <c r="W61" s="57"/>
      <c r="X61" s="5"/>
    </row>
    <row r="62" spans="1:24" ht="12.75">
      <c r="A62" s="12"/>
      <c r="B62" s="13"/>
      <c r="C62" s="13"/>
      <c r="D62" s="13"/>
      <c r="E62" s="13"/>
      <c r="F62" s="13"/>
      <c r="G62" s="68"/>
      <c r="H62" s="68"/>
      <c r="I62" s="68"/>
      <c r="J62" s="67"/>
      <c r="K62" s="67"/>
      <c r="L62" s="67"/>
      <c r="M62" s="67"/>
      <c r="N62" s="67"/>
      <c r="O62" s="67"/>
      <c r="P62" s="67"/>
      <c r="Q62" s="69"/>
      <c r="R62" s="5"/>
      <c r="T62" s="5"/>
      <c r="U62" s="5"/>
      <c r="W62" s="57"/>
      <c r="X62" s="5"/>
    </row>
    <row r="63" spans="1:24" ht="12.75">
      <c r="A63" s="12"/>
      <c r="B63" s="13"/>
      <c r="C63" s="13"/>
      <c r="D63" s="13"/>
      <c r="E63" s="13"/>
      <c r="F63" s="13"/>
      <c r="G63" s="68"/>
      <c r="H63" s="68"/>
      <c r="I63" s="68"/>
      <c r="J63" s="67"/>
      <c r="K63" s="67"/>
      <c r="L63" s="67"/>
      <c r="M63" s="67"/>
      <c r="N63" s="67"/>
      <c r="O63" s="67"/>
      <c r="P63" s="67"/>
      <c r="Q63" s="69"/>
      <c r="R63" s="5"/>
      <c r="T63" s="5"/>
      <c r="U63" s="5"/>
      <c r="W63" s="57"/>
      <c r="X63" s="5"/>
    </row>
    <row r="64" spans="1:24" ht="12.7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70"/>
      <c r="R64" s="5"/>
      <c r="T64" s="5"/>
      <c r="U64" s="5"/>
    </row>
    <row r="65" spans="1:25" ht="12.7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70"/>
      <c r="R65" s="5"/>
      <c r="T65" s="5"/>
      <c r="U65" s="5"/>
    </row>
    <row r="66" spans="1:25" ht="12.7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70"/>
      <c r="R66" s="5"/>
      <c r="T66" s="5"/>
      <c r="U66" s="5"/>
    </row>
    <row r="67" spans="1:25" ht="12.7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70"/>
      <c r="T67" s="5"/>
      <c r="U67" s="5"/>
    </row>
    <row r="68" spans="1:25" ht="12.75">
      <c r="A68" s="12"/>
      <c r="B68" s="7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70"/>
      <c r="S68" s="57" t="s">
        <v>87</v>
      </c>
      <c r="T68" s="5"/>
      <c r="U68" s="5"/>
      <c r="W68" s="5"/>
      <c r="Y68" s="72"/>
    </row>
    <row r="69" spans="1:25" ht="12.75">
      <c r="A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Q69" s="73" t="s">
        <v>88</v>
      </c>
      <c r="S69" s="57" t="s">
        <v>87</v>
      </c>
      <c r="T69" s="5"/>
      <c r="U69" s="5"/>
    </row>
    <row r="70" spans="1:25" ht="12.75">
      <c r="A70" s="70"/>
      <c r="B70" s="18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Q70" s="73" t="s">
        <v>89</v>
      </c>
      <c r="S70" s="5"/>
      <c r="T70" s="5"/>
      <c r="U70" s="5"/>
    </row>
    <row r="71" spans="1:25" ht="12.75">
      <c r="A71" s="70"/>
      <c r="B71" s="74" t="str">
        <f>'[1]GI-2 Doc 1 p1'!B67</f>
        <v>Original: 2015-04-17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Q71" s="73" t="s">
        <v>90</v>
      </c>
      <c r="S71" s="5"/>
      <c r="T71" s="5"/>
      <c r="U71" s="5"/>
    </row>
    <row r="72" spans="1:25" ht="12.75">
      <c r="A72" s="70"/>
      <c r="B72" s="74" t="s">
        <v>91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Q72" s="73" t="str">
        <f>'[1]GI-2 Doc 1 p1'!K67</f>
        <v>Requête 3924-2015</v>
      </c>
    </row>
    <row r="73" spans="1:25" ht="12.75">
      <c r="A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18"/>
    </row>
  </sheetData>
  <printOptions horizontalCentered="1"/>
  <pageMargins left="0.2" right="0.18" top="0.48" bottom="0.66" header="0.28999999999999998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GI-4 document 1 révisé - Fichier excel -  Structure du capital </Sujet>
    <Confidentiel xmlns="a091097b-8ae3-4832-a2b2-51f9a78aeacd">3</Confidentiel>
    <Projet xmlns="a091097b-8ae3-4832-a2b2-51f9a78aeacd">752</Projet>
    <Provenance xmlns="a091097b-8ae3-4832-a2b2-51f9a78aeacd">1</Provenance>
    <Hidden_UploadedAt xmlns="a091097b-8ae3-4832-a2b2-51f9a78aeacd">2023-02-08T00:23:46+00:00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69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GI-4 document 1 révisé 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16</Catégorie_x0020_de_x0020_document>
    <Date_x0020_de_x0020_confidentialité_x0020_relevée xmlns="a091097b-8ae3-4832-a2b2-51f9a78aeacd" xsi:nil="true"/>
    <Hidden_ApprovedAt xmlns="a091097b-8ae3-4832-a2b2-51f9a78aeacd">2023-02-08T00:23:46+00:00</Hidden_ApprovedAt>
    <Cote_x0020_de_x0020_piéce xmlns="a091097b-8ae3-4832-a2b2-51f9a78aeacd">B-0085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W2HFWTQUJJY6-1651953253-263</_dlc_DocId>
    <_dlc_DocIdUrl xmlns="a84ed267-86d5-4fa1-a3cb-2fed497fe84f">
      <Url>http://s10mtlweb:8081/752/_layouts/15/DocIdRedir.aspx?ID=W2HFWTQUJJY6-1651953253-263</Url>
      <Description>W2HFWTQUJJY6-1651953253-263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E5F468B1997F134CB6C6EAAC69D2DBE7" ma:contentTypeVersion="0" ma:contentTypeDescription="" ma:contentTypeScope="" ma:versionID="0d3127273217b02da6f3df09a01cd2f7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7D0D60-E6AD-4B99-A31A-51447C5588D8}"/>
</file>

<file path=customXml/itemProps2.xml><?xml version="1.0" encoding="utf-8"?>
<ds:datastoreItem xmlns:ds="http://schemas.openxmlformats.org/officeDocument/2006/customXml" ds:itemID="{0272CCF0-7D18-49A6-93EF-5F32543F7F17}"/>
</file>

<file path=customXml/itemProps3.xml><?xml version="1.0" encoding="utf-8"?>
<ds:datastoreItem xmlns:ds="http://schemas.openxmlformats.org/officeDocument/2006/customXml" ds:itemID="{809BB76A-56CF-4F30-AB5C-0EF53761C8E0}"/>
</file>

<file path=customXml/itemProps4.xml><?xml version="1.0" encoding="utf-8"?>
<ds:datastoreItem xmlns:ds="http://schemas.openxmlformats.org/officeDocument/2006/customXml" ds:itemID="{B15E1A76-00A6-499E-8241-11298E9A9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GI-4 Doc 1 p1 révisé</vt:lpstr>
      <vt:lpstr>'GI-4 Doc 1 p1 révisé'!Print_Area</vt:lpstr>
    </vt:vector>
  </TitlesOfParts>
  <Company>Enbridge Gas Distribution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GI-4 document 1 révisé - Fichier excel -  Structure du capital </dc:subject>
  <dc:creator>Mireille Boucher-Martin</dc:creator>
  <cp:lastModifiedBy>Mireille Boucher-Martin</cp:lastModifiedBy>
  <dcterms:created xsi:type="dcterms:W3CDTF">2015-06-10T14:19:48Z</dcterms:created>
  <dcterms:modified xsi:type="dcterms:W3CDTF">2015-06-10T14:20:11Z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0x010100F6681E3BDF397F418586AC591ADC81BB00E5F468B1997F134CB6C6EAAC69D2DBE7</vt:lpwstr>
  </property>
  <property fmtid="{D5CDD505-2E9C-101B-9397-08002B2CF9AE}" pid="4" name="Order">
    <vt:r8>1484500</vt:r8>
  </property>
  <property fmtid="{D5CDD505-2E9C-101B-9397-08002B2CF9AE}" pid="5" name="_dlc_DocIdItemGuid">
    <vt:lpwstr>65797fd8-0d12-4588-af39-2bbb60a4204c</vt:lpwstr>
  </property>
</Properties>
</file>