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60" windowWidth="24160" windowHeight="1466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<sst xmlns="http://schemas.openxmlformats.org/spreadsheetml/2006/main" count="107" uniqueCount="80">
  <si>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</si>
  <si>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</si>
  <si>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</si>
  <si>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</si>
  <si>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</si>
  <si>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</si>
  <si>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</si>
  <si>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</si>
  <si>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</si>
  <si>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</si>
  <si>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</si>
  <si>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</si>
  <si>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</si>
  <si>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</si>
  <si>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</si>
  <si>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</si>
  <si>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</si>
  <si>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</si>
  <si>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</si>
  <si>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</si>
  <si>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</si>
  <si>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</si>
  <si>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</si>
  <si>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</si>
  <si>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</si>
  <si>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</si>
  <si>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</si>
  <si>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</si>
  <si>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</si>
  <si>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</si>
  <si>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</si>
  <si>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</si>
  <si>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</si>
  <si>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</si>
  <si>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</si>
  <si>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</si>
  <si>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</si>
  <si>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</si>
  <si>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</si>
  <si>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</si>
  <si>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</si>
  <si>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</si>
  <si>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</si>
  <si>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</si>
  <si>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</si>
  <si>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</si>
  <si>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</si>
  <si>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</si>
  <si>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</si>
  <si>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</si>
  <si>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</si>
  <si>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</si>
  <si>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</si>
  <si>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</si>
  <si>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</si>
  <si>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</si>
  <si>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</si>
  <si>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</si>
  <si>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</si>
  <si>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</si>
  <si>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</si>
  <si>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</si>
  <si>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</si>
  <si>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</si>
  <si>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</si>
  <si>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</si>
  <si>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</si>
  <si>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</si>
  <si>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</si>
  <si>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</si>
  <si>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R-4008-2017 étape C</t>
  </si>
  <si>
    <t>ACEF de Québec (ACEFQ)</t>
  </si>
  <si>
    <t>non</t>
  </si>
  <si>
    <t>ACEFQ</t>
  </si>
  <si>
    <t>Me Hélène Sicard</t>
  </si>
  <si>
    <t>Jean-François Blain</t>
  </si>
  <si>
    <t>externe</t>
  </si>
  <si>
    <t>2267, boul. Perrot, Notre-Dame de l'Ile Perrot, Qc J7V 8P4</t>
  </si>
  <si>
    <t>5175 de la Concorde, Vaudreuil-Dorion,Qc J7V0G1</t>
  </si>
  <si>
    <t>voir liste des sujets et lettre jointe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</si>
</sst>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41" fontId="70" fillId="0" borderId="51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7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4" applyNumberFormat="1" applyFont="1" applyBorder="1" applyAlignment="1" applyProtection="1">
      <alignment horizontal="center" vertical="center" wrapText="1"/>
      <protection locked="0"/>
    </xf>
    <xf numFmtId="0" fontId="69" fillId="0" borderId="44" xfId="44" applyNumberFormat="1" applyFont="1" applyBorder="1" applyAlignment="1" applyProtection="1">
      <alignment horizontal="center" vertical="center" wrapText="1"/>
      <protection locked="0"/>
    </xf>
    <xf numFmtId="0" fontId="69" fillId="0" borderId="45" xfId="44" applyNumberFormat="1" applyFont="1" applyBorder="1" applyAlignment="1" applyProtection="1">
      <alignment horizontal="center" vertical="center" wrapText="1"/>
      <protection locked="0"/>
    </xf>
    <xf numFmtId="0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60" xfId="0" applyNumberFormat="1" applyFont="1" applyFill="1" applyBorder="1" applyAlignment="1" applyProtection="1">
      <alignment horizontal="left" vertical="center" indent="1"/>
      <protection/>
    </xf>
    <xf numFmtId="41" fontId="75" fillId="0" borderId="56" xfId="0" applyNumberFormat="1" applyFont="1" applyFill="1" applyBorder="1" applyAlignment="1" applyProtection="1">
      <alignment horizontal="left" vertical="center" indent="1"/>
      <protection/>
    </xf>
    <xf numFmtId="41" fontId="75" fillId="0" borderId="61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4" applyNumberFormat="1" applyFont="1" applyFill="1" applyBorder="1" applyAlignment="1" applyProtection="1">
      <alignment vertical="center" wrapText="1"/>
      <protection/>
    </xf>
    <xf numFmtId="169" fontId="4" fillId="37" borderId="63" xfId="44" applyNumberFormat="1" applyFont="1" applyFill="1" applyBorder="1" applyAlignment="1" applyProtection="1">
      <alignment vertical="center" wrapText="1"/>
      <protection/>
    </xf>
    <xf numFmtId="169" fontId="4" fillId="37" borderId="64" xfId="44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6" fontId="69" fillId="0" borderId="42" xfId="44" applyNumberFormat="1" applyFont="1" applyBorder="1" applyAlignment="1" applyProtection="1">
      <alignment horizontal="center" vertical="center" wrapText="1"/>
      <protection locked="0"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4" applyNumberFormat="1" applyFont="1" applyFill="1" applyBorder="1" applyAlignment="1" applyProtection="1">
      <alignment horizontal="center" vertical="center" wrapText="1"/>
      <protection/>
    </xf>
    <xf numFmtId="169" fontId="4" fillId="33" borderId="85" xfId="44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4" applyNumberFormat="1" applyFont="1" applyFill="1" applyBorder="1" applyAlignment="1" applyProtection="1">
      <alignment horizontal="center" vertical="center" wrapText="1"/>
      <protection/>
    </xf>
    <xf numFmtId="169" fontId="4" fillId="33" borderId="36" xfId="44" applyNumberFormat="1" applyFont="1" applyFill="1" applyBorder="1" applyAlignment="1" applyProtection="1">
      <alignment horizontal="center" vertical="center" wrapText="1"/>
      <protection/>
    </xf>
    <xf numFmtId="169" fontId="4" fillId="33" borderId="89" xfId="44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133350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8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0"/>
      <c r="B3" s="161"/>
      <c r="C3" s="16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2" t="str">
        <f>Identification!B4</f>
        <v>R-4008-2017 étape C</v>
      </c>
      <c r="C4" s="17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2" t="str">
        <f>Identification!B5</f>
        <v>ACEF de Québec (ACEFQ)</v>
      </c>
      <c r="C5" s="16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4" t="s">
        <v>2</v>
      </c>
      <c r="B6" s="165"/>
      <c r="C6" s="16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6" t="s">
        <v>3</v>
      </c>
      <c r="B7" s="174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7"/>
      <c r="B8" s="175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123</v>
      </c>
      <c r="C9" s="141">
        <f>Répartition!B30+Répartition!C30+Répartition!D30</f>
        <v>39663.81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141</v>
      </c>
      <c r="C11" s="141">
        <f>Répartition!E30+Répartition!F30+Répartition!G30+Répartition!H30</f>
        <v>36374.62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264</v>
      </c>
      <c r="C17" s="36">
        <f>C9+C11+C13+C15</f>
        <v>76038.43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7" t="s">
        <v>12</v>
      </c>
      <c r="B19" s="168"/>
      <c r="C19" s="16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0" t="s">
        <v>13</v>
      </c>
      <c r="B20" s="171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1" t="s">
        <v>15</v>
      </c>
      <c r="B21" s="152"/>
      <c r="C21" s="27">
        <f>ROUND(0.03*C17,2)</f>
        <v>2281.15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1" t="s">
        <v>16</v>
      </c>
      <c r="B23" s="153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4" t="s">
        <v>56</v>
      </c>
      <c r="B25" s="155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6" t="s">
        <v>17</v>
      </c>
      <c r="B27" s="157"/>
      <c r="C27" s="19">
        <f>C21+C23+C25</f>
        <v>2281.15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8" t="s">
        <v>18</v>
      </c>
      <c r="B29" s="159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9" t="s">
        <v>48</v>
      </c>
      <c r="B31" s="150"/>
      <c r="C31" s="84">
        <f>C17+C27+C29</f>
        <v>78319.57999999999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2">
      <selection activeCell="E12" sqref="E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8" t="s">
        <v>55</v>
      </c>
      <c r="B3" s="179"/>
      <c r="C3" s="179"/>
      <c r="D3" s="179"/>
      <c r="E3" s="179"/>
      <c r="F3" s="91"/>
    </row>
    <row r="4" spans="1:6" ht="24" customHeight="1">
      <c r="A4" s="5" t="s">
        <v>0</v>
      </c>
      <c r="B4" s="180" t="s">
        <v>70</v>
      </c>
      <c r="C4" s="181"/>
      <c r="D4" s="181"/>
      <c r="E4" s="182"/>
      <c r="F4" s="91"/>
    </row>
    <row r="5" spans="1:6" ht="19.5" customHeight="1">
      <c r="A5" s="6" t="s">
        <v>1</v>
      </c>
      <c r="B5" s="183" t="s">
        <v>71</v>
      </c>
      <c r="C5" s="184"/>
      <c r="D5" s="184"/>
      <c r="E5" s="185"/>
      <c r="F5" s="91"/>
    </row>
    <row r="6" spans="1:6" ht="15.75">
      <c r="A6" s="186" t="s">
        <v>20</v>
      </c>
      <c r="B6" s="187"/>
      <c r="C6" s="188"/>
      <c r="D6" s="85" t="s">
        <v>72</v>
      </c>
      <c r="E6" s="86"/>
      <c r="F6" s="91"/>
    </row>
    <row r="7" spans="1:6" ht="19.5" customHeight="1">
      <c r="A7" s="186" t="s">
        <v>34</v>
      </c>
      <c r="B7" s="189"/>
      <c r="C7" s="190"/>
      <c r="D7" s="87">
        <v>0.5</v>
      </c>
      <c r="E7" s="88"/>
      <c r="F7" s="91"/>
    </row>
    <row r="8" spans="1:6" ht="21.75" customHeight="1">
      <c r="A8" s="191" t="s">
        <v>35</v>
      </c>
      <c r="B8" s="192"/>
      <c r="C8" s="193"/>
      <c r="D8" s="194" t="s">
        <v>73</v>
      </c>
      <c r="E8" s="195"/>
      <c r="F8" s="91"/>
    </row>
    <row r="9" spans="1:6" ht="22.5" customHeight="1">
      <c r="A9" s="198" t="s">
        <v>45</v>
      </c>
      <c r="B9" s="199"/>
      <c r="C9" s="199"/>
      <c r="D9" s="199"/>
      <c r="E9" s="200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>
        <v>30</v>
      </c>
      <c r="C11" s="68" t="s">
        <v>76</v>
      </c>
      <c r="D11" s="94">
        <v>300</v>
      </c>
      <c r="E11" s="73" t="s">
        <v>78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>
        <v>23</v>
      </c>
      <c r="C15" s="67" t="s">
        <v>76</v>
      </c>
      <c r="D15" s="148">
        <v>240</v>
      </c>
      <c r="E15" s="73" t="s">
        <v>77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1" t="s">
        <v>9</v>
      </c>
      <c r="C20" s="201" t="s">
        <v>9</v>
      </c>
      <c r="D20" s="97"/>
      <c r="E20" s="73"/>
      <c r="F20" s="91"/>
    </row>
    <row r="21" spans="1:6" ht="30" customHeight="1">
      <c r="A21" s="53"/>
      <c r="B21" s="202"/>
      <c r="C21" s="202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1" t="s">
        <v>9</v>
      </c>
      <c r="C23" s="71"/>
      <c r="D23" s="97"/>
      <c r="E23" s="73"/>
      <c r="F23" s="91"/>
    </row>
    <row r="24" spans="1:6" ht="30" customHeight="1">
      <c r="A24" s="49"/>
      <c r="B24" s="202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6" t="s">
        <v>28</v>
      </c>
      <c r="B26" s="197"/>
      <c r="C26" s="197"/>
      <c r="D26" s="197"/>
      <c r="E26" s="197"/>
      <c r="F26" s="91"/>
      <c r="G26" s="91"/>
    </row>
    <row r="27" spans="1:7" ht="12.75">
      <c r="A27" s="196" t="s">
        <v>29</v>
      </c>
      <c r="B27" s="197"/>
      <c r="C27" s="197"/>
      <c r="D27" s="197"/>
      <c r="E27" s="197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8">
      <selection activeCell="E29" sqref="E29"/>
    </sheetView>
  </sheetViews>
  <sheetFormatPr defaultColWidth="11.57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R-4008-2017 étape C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ACEF de Québec (ACEFQ)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Me Hélène Sicard</v>
      </c>
      <c r="C8" s="50">
        <f>Identification!A12</f>
        <v>0</v>
      </c>
      <c r="D8" s="50">
        <f>Identification!A13</f>
        <v>0</v>
      </c>
      <c r="E8" s="50" t="str">
        <f>Identification!A15</f>
        <v>Jean-François Blain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/>
      <c r="D12" s="127"/>
      <c r="E12" s="128">
        <v>12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2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3</v>
      </c>
      <c r="C15" s="131"/>
      <c r="D15" s="132"/>
      <c r="E15" s="130">
        <v>6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3</v>
      </c>
      <c r="C16" s="131"/>
      <c r="D16" s="132"/>
      <c r="E16" s="130">
        <v>32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3</v>
      </c>
      <c r="C17" s="131"/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3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18</v>
      </c>
      <c r="C19" s="131"/>
      <c r="D19" s="132"/>
      <c r="E19" s="130">
        <v>12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25</v>
      </c>
      <c r="C20" s="131"/>
      <c r="D20" s="132"/>
      <c r="E20" s="130">
        <v>6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50</v>
      </c>
      <c r="C21" s="131"/>
      <c r="D21" s="132"/>
      <c r="E21" s="131">
        <v>45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10</v>
      </c>
      <c r="C22" s="131"/>
      <c r="D22" s="132"/>
      <c r="E22" s="130">
        <v>6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123</v>
      </c>
      <c r="C25" s="122">
        <f t="shared" si="0"/>
        <v>0</v>
      </c>
      <c r="D25" s="122">
        <f>SUM(D12:D24)</f>
        <v>0</v>
      </c>
      <c r="E25" s="122">
        <f t="shared" si="0"/>
        <v>141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36900</v>
      </c>
      <c r="C26" s="123">
        <f t="shared" si="1"/>
        <v>0</v>
      </c>
      <c r="D26" s="123">
        <f t="shared" si="1"/>
        <v>0</v>
      </c>
      <c r="E26" s="123">
        <f t="shared" si="1"/>
        <v>33840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v>2763.81</v>
      </c>
      <c r="C28" s="136"/>
      <c r="D28" s="136"/>
      <c r="E28" s="136">
        <v>2534.62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39663.81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36374.62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8"/>
      <c r="B3" s="179"/>
      <c r="C3" s="179"/>
      <c r="D3" s="179"/>
      <c r="E3" s="179"/>
    </row>
    <row r="4" spans="1:5" ht="18" customHeight="1">
      <c r="A4" s="98" t="s">
        <v>0</v>
      </c>
      <c r="B4" s="211" t="str">
        <f>Identification!B4</f>
        <v>R-4008-2017 étape C</v>
      </c>
      <c r="C4" s="212"/>
      <c r="D4" s="212"/>
      <c r="E4" s="213"/>
    </row>
    <row r="5" spans="1:5" ht="18" customHeight="1" thickBot="1">
      <c r="A5" s="99" t="s">
        <v>1</v>
      </c>
      <c r="B5" s="214" t="str">
        <f>Identification!B5</f>
        <v>ACEF de Québec (ACEFQ)</v>
      </c>
      <c r="C5" s="214"/>
      <c r="D5" s="214"/>
      <c r="E5" s="215"/>
    </row>
    <row r="6" spans="1:5" ht="25.5" customHeight="1" thickBot="1">
      <c r="A6" s="216" t="s">
        <v>69</v>
      </c>
      <c r="B6" s="217"/>
      <c r="C6" s="217"/>
      <c r="D6" s="217"/>
      <c r="E6" s="218"/>
    </row>
    <row r="7" spans="1:5" ht="19.5" customHeight="1">
      <c r="A7" s="219" t="s">
        <v>79</v>
      </c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l'ACEFQ dans le cadre de l'étape C</dc:subject>
  <dc:creator>Régie de l'énergie</dc:creator>
  <cp:keywords/>
  <dc:description/>
  <cp:lastModifiedBy>Hélène Sicard</cp:lastModifiedBy>
  <cp:lastPrinted>2010-02-25T20:19:41Z</cp:lastPrinted>
  <dcterms:created xsi:type="dcterms:W3CDTF">2009-06-30T18:48:08Z</dcterms:created>
  <dcterms:modified xsi:type="dcterms:W3CDTF">2020-08-28T01:48:49Z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129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5256800.00000000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17</vt:lpwstr>
  </property>
  <property fmtid="{D5CDD505-2E9C-101B-9397-08002B2CF9AE}" pid="19" name="Suj">
    <vt:lpwstr>Budget de participation de l'ACEFQ dans le cadre de l'étape C</vt:lpwstr>
  </property>
  <property fmtid="{D5CDD505-2E9C-101B-9397-08002B2CF9AE}" pid="20" name="Numéroplumit">
    <vt:lpwstr>0984</vt:lpwstr>
  </property>
  <property fmtid="{D5CDD505-2E9C-101B-9397-08002B2CF9AE}" pid="21" name="Cotedepiè">
    <vt:lpwstr>C-ACEFQ-0071</vt:lpwstr>
  </property>
  <property fmtid="{D5CDD505-2E9C-101B-9397-08002B2CF9AE}" pid="22" name="Anciennomdudocume">
    <vt:lpwstr>ACEFQ 4008 étape C 200828 Budget de participation.xls</vt:lpwstr>
  </property>
  <property fmtid="{D5CDD505-2E9C-101B-9397-08002B2CF9AE}" pid="23" name="_dlc_Doc">
    <vt:lpwstr>W2HFWTQUJJY6-1914211019-5377</vt:lpwstr>
  </property>
  <property fmtid="{D5CDD505-2E9C-101B-9397-08002B2CF9AE}" pid="24" name="_dlc_DocIdItemGu">
    <vt:lpwstr>2fb96fd4-4b01-4166-bdf4-066a0394b71a</vt:lpwstr>
  </property>
  <property fmtid="{D5CDD505-2E9C-101B-9397-08002B2CF9AE}" pid="25" name="_dlc_DocIdU">
    <vt:lpwstr>http://s10mtlweb:8081/983/_layouts/15/DocIdRedir.aspx?ID=W2HFWTQUJJY6-1914211019-5377, W2HFWTQUJJY6-1914211019-5377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C-ACEFQ-0071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984.000000000000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