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50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fn._FV" hidden="1">#NAME?</definedName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<sst xmlns="http://schemas.openxmlformats.org/spreadsheetml/2006/main" count="129" uniqueCount="93">
  <si>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</si>
  <si>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</si>
  <si>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</si>
  <si>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</si>
  <si>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</si>
  <si>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</si>
  <si>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</si>
  <si>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</si>
  <si>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</si>
  <si>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</si>
  <si>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</si>
  <si>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</si>
  <si>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</si>
  <si>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</si>
  <si>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</si>
  <si>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</si>
  <si>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</si>
  <si>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</si>
  <si>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</si>
  <si>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</si>
  <si>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</si>
  <si>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</si>
  <si>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</si>
  <si>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</si>
  <si>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</si>
  <si>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</si>
  <si>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</si>
  <si>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</si>
  <si>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</si>
  <si>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</si>
  <si>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</si>
  <si>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</si>
  <si>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</si>
  <si>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</si>
  <si>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</si>
  <si>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</si>
  <si>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</si>
  <si>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</si>
  <si>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</si>
  <si>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</si>
  <si>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</si>
  <si>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</si>
  <si>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</si>
  <si>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</si>
  <si>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</si>
  <si>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</si>
  <si>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</si>
  <si>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</si>
  <si>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</si>
  <si>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</si>
  <si>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</si>
  <si>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</si>
  <si>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</si>
  <si>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</si>
  <si>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</si>
  <si>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</si>
  <si>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</si>
  <si>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</si>
  <si>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</si>
  <si>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</si>
  <si>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</si>
  <si>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</si>
  <si>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</si>
  <si>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</si>
  <si>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</si>
  <si>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</si>
  <si>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</si>
  <si>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</si>
  <si>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</si>
  <si>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</si>
  <si>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</si>
  <si>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</si>
  <si>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</si>
  <si>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</si>
  <si>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des réponses aux DDR</t>
  </si>
  <si>
    <t xml:space="preserve">Détailler la relation entre la partie du budget de participation et les enjeux que vous souhaitez aborder. </t>
  </si>
  <si>
    <t>Association des consommateurs industriels de gaz (ACIG)</t>
  </si>
  <si>
    <t>Non</t>
  </si>
  <si>
    <t>Nazim Sebaa</t>
  </si>
  <si>
    <t>Étude et analyse des documents soumis et des preuves</t>
  </si>
  <si>
    <t xml:space="preserve">Préparation de l'audience </t>
  </si>
  <si>
    <t>3700-1, Place Ville Marie, Montréal, Québec, H3B 3P4, Canada</t>
  </si>
  <si>
    <t xml:space="preserve">Paule Hamelin </t>
  </si>
  <si>
    <t>15+</t>
  </si>
  <si>
    <t>R-4008-2017, Étape E</t>
  </si>
  <si>
    <t>0 à 5</t>
  </si>
  <si>
    <t>770 rue Valiquette, Sainte-Adèle, Québec, J8B 2M3</t>
  </si>
  <si>
    <t>Externe</t>
  </si>
  <si>
    <t>Interne</t>
  </si>
  <si>
    <t>Anthony Vachon</t>
  </si>
  <si>
    <t xml:space="preserve">Patrick Cajvan </t>
  </si>
  <si>
    <t>0-5ans</t>
  </si>
  <si>
    <t>851 Industrial Avenue, PO Box 30,
Ottawa, ON K1G 4L3</t>
  </si>
</sst>
</file>

<file path=xl/styles.xml><?xml version="1.0" encoding="utf-8"?>
<styleSheet xmlns="http://schemas.openxmlformats.org/spreadsheetml/2006/main">
  <numFmts count="3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_-* #,##0\ _€_-;\-* #,##0\ _€_-;_-* &quot;-&quot;\ _€_-;_-@_-"/>
    <numFmt numFmtId="175" formatCode="_-* #,##0.00\ _€_-;\-* #,##0.00\ _€_-;_-* &quot;-&quot;??\ _€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\ _$"/>
    <numFmt numFmtId="185" formatCode="#,##0\ _$"/>
    <numFmt numFmtId="186" formatCode="_ * #,##0.0_)\ &quot;$&quot;_ ;_ * \(#,##0.0\)\ &quot;$&quot;_ ;_ * &quot;-&quot;??_)\ &quot;$&quot;_ ;_ @_ "/>
    <numFmt numFmtId="187" formatCode="_ * #,##0_)\ &quot;$&quot;_ ;_ * \(#,##0\)\ &quot;$&quot;_ ;_ * &quot;-&quot;??_)\ &quot;$&quot;_ ;_ @_ "/>
    <numFmt numFmtId="188" formatCode="#,##0.0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8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sz val="9"/>
      <color indexed="56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sz val="9"/>
      <color theme="3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73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0" fillId="29" borderId="0" applyNumberFormat="0" applyBorder="0" applyAlignment="0" applyProtection="0"/>
    <xf numFmtId="0" fontId="53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32">
    <xf numFmtId="0" fontId="0" fillId="0" borderId="0" xfId="0" applyAlignment="1">
      <alignment/>
    </xf>
    <xf numFmtId="0" fontId="7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1" fillId="0" borderId="31" xfId="0" applyFont="1" applyBorder="1" applyAlignment="1" applyProtection="1">
      <alignment vertical="center"/>
      <protection locked="0"/>
    </xf>
    <xf numFmtId="0" fontId="71" fillId="0" borderId="11" xfId="0" applyFont="1" applyBorder="1" applyAlignment="1" applyProtection="1">
      <alignment vertical="center"/>
      <protection locked="0"/>
    </xf>
    <xf numFmtId="0" fontId="71" fillId="0" borderId="32" xfId="0" applyFont="1" applyBorder="1" applyAlignment="1" applyProtection="1">
      <alignment vertical="center"/>
      <protection locked="0"/>
    </xf>
    <xf numFmtId="0" fontId="71" fillId="0" borderId="30" xfId="0" applyFont="1" applyBorder="1" applyAlignment="1" applyProtection="1">
      <alignment vertical="center"/>
      <protection locked="0"/>
    </xf>
    <xf numFmtId="0" fontId="71" fillId="0" borderId="10" xfId="0" applyFont="1" applyBorder="1" applyAlignment="1" applyProtection="1">
      <alignment vertical="center"/>
      <protection locked="0"/>
    </xf>
    <xf numFmtId="0" fontId="71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1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1" fillId="0" borderId="44" xfId="0" applyFont="1" applyBorder="1" applyAlignment="1" applyProtection="1">
      <alignment horizontal="center" vertical="center" wrapText="1"/>
      <protection locked="0"/>
    </xf>
    <xf numFmtId="0" fontId="71" fillId="0" borderId="45" xfId="0" applyFont="1" applyBorder="1" applyAlignment="1" applyProtection="1">
      <alignment horizontal="center" vertical="center" wrapText="1"/>
      <protection locked="0"/>
    </xf>
    <xf numFmtId="0" fontId="71" fillId="0" borderId="46" xfId="0" applyFont="1" applyBorder="1" applyAlignment="1" applyProtection="1">
      <alignment horizontal="center" vertical="center" wrapText="1"/>
      <protection locked="0"/>
    </xf>
    <xf numFmtId="0" fontId="71" fillId="0" borderId="47" xfId="0" applyFont="1" applyBorder="1" applyAlignment="1" applyProtection="1">
      <alignment horizontal="center" vertical="center" wrapText="1"/>
      <protection locked="0"/>
    </xf>
    <xf numFmtId="0" fontId="71" fillId="0" borderId="44" xfId="0" applyFont="1" applyFill="1" applyBorder="1" applyAlignment="1" applyProtection="1">
      <alignment horizontal="center" vertical="center" wrapText="1"/>
      <protection locked="0"/>
    </xf>
    <xf numFmtId="0" fontId="71" fillId="0" borderId="47" xfId="0" applyFont="1" applyFill="1" applyBorder="1" applyAlignment="1" applyProtection="1">
      <alignment horizontal="center" vertical="center" wrapText="1"/>
      <protection locked="0"/>
    </xf>
    <xf numFmtId="0" fontId="71" fillId="0" borderId="48" xfId="0" applyFont="1" applyBorder="1" applyAlignment="1" applyProtection="1">
      <alignment horizontal="center" vertical="center" wrapText="1"/>
      <protection locked="0"/>
    </xf>
    <xf numFmtId="0" fontId="71" fillId="0" borderId="49" xfId="0" applyFont="1" applyBorder="1" applyAlignment="1" applyProtection="1">
      <alignment horizontal="center" vertical="center" wrapText="1"/>
      <protection locked="0"/>
    </xf>
    <xf numFmtId="0" fontId="71" fillId="0" borderId="50" xfId="0" applyFont="1" applyBorder="1" applyAlignment="1" applyProtection="1">
      <alignment horizontal="center" vertical="center" wrapText="1"/>
      <protection locked="0"/>
    </xf>
    <xf numFmtId="0" fontId="71" fillId="0" borderId="51" xfId="0" applyFont="1" applyBorder="1" applyAlignment="1" applyProtection="1">
      <alignment horizontal="center" vertical="center" wrapText="1"/>
      <protection locked="0"/>
    </xf>
    <xf numFmtId="0" fontId="71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72" fontId="72" fillId="0" borderId="53" xfId="0" applyNumberFormat="1" applyFont="1" applyFill="1" applyBorder="1" applyAlignment="1" applyProtection="1">
      <alignment horizontal="left" vertical="center" indent="1"/>
      <protection locked="0"/>
    </xf>
    <xf numFmtId="172" fontId="72" fillId="0" borderId="54" xfId="0" applyNumberFormat="1" applyFont="1" applyFill="1" applyBorder="1" applyAlignment="1" applyProtection="1">
      <alignment horizontal="left" vertical="center" indent="1"/>
      <protection locked="0"/>
    </xf>
    <xf numFmtId="9" fontId="72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70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3" fillId="0" borderId="0" xfId="0" applyFont="1" applyBorder="1" applyAlignment="1" applyProtection="1">
      <alignment horizontal="right"/>
      <protection/>
    </xf>
    <xf numFmtId="0" fontId="73" fillId="0" borderId="0" xfId="0" applyFont="1" applyBorder="1" applyAlignment="1" applyProtection="1">
      <alignment horizontal="right" vertical="top"/>
      <protection/>
    </xf>
    <xf numFmtId="0" fontId="71" fillId="0" borderId="46" xfId="46" applyNumberFormat="1" applyFont="1" applyBorder="1" applyAlignment="1" applyProtection="1">
      <alignment horizontal="center" vertical="center" wrapText="1"/>
      <protection locked="0"/>
    </xf>
    <xf numFmtId="0" fontId="71" fillId="0" borderId="47" xfId="46" applyNumberFormat="1" applyFont="1" applyBorder="1" applyAlignment="1" applyProtection="1">
      <alignment horizontal="center" vertical="center" wrapText="1"/>
      <protection locked="0"/>
    </xf>
    <xf numFmtId="0" fontId="71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5" xfId="0" applyFont="1" applyFill="1" applyBorder="1" applyAlignment="1" applyProtection="1">
      <alignment vertical="center" wrapText="1"/>
      <protection/>
    </xf>
    <xf numFmtId="0" fontId="2" fillId="33" borderId="56" xfId="0" applyFont="1" applyFill="1" applyBorder="1" applyAlignment="1" applyProtection="1">
      <alignment vertical="center" wrapText="1"/>
      <protection/>
    </xf>
    <xf numFmtId="0" fontId="74" fillId="0" borderId="0" xfId="0" applyFont="1" applyFill="1" applyBorder="1" applyAlignment="1" applyProtection="1">
      <alignment horizontal="left" vertical="center" wrapText="1"/>
      <protection/>
    </xf>
    <xf numFmtId="0" fontId="16" fillId="33" borderId="55" xfId="0" applyFont="1" applyFill="1" applyBorder="1" applyAlignment="1" applyProtection="1">
      <alignment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7" xfId="0" applyFont="1" applyBorder="1" applyAlignment="1" applyProtection="1">
      <alignment horizontal="left" vertical="center"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75" fillId="0" borderId="40" xfId="0" applyFont="1" applyFill="1" applyBorder="1" applyAlignment="1" applyProtection="1">
      <alignment horizontal="center" vertical="center" wrapText="1"/>
      <protection/>
    </xf>
    <xf numFmtId="0" fontId="76" fillId="0" borderId="0" xfId="0" applyFont="1" applyBorder="1" applyAlignment="1" applyProtection="1">
      <alignment/>
      <protection/>
    </xf>
    <xf numFmtId="0" fontId="77" fillId="0" borderId="0" xfId="0" applyFont="1" applyAlignment="1" applyProtection="1">
      <alignment horizontal="right"/>
      <protection/>
    </xf>
    <xf numFmtId="172" fontId="77" fillId="0" borderId="61" xfId="0" applyNumberFormat="1" applyFont="1" applyFill="1" applyBorder="1" applyAlignment="1" applyProtection="1">
      <alignment horizontal="left" vertical="center" indent="1"/>
      <protection/>
    </xf>
    <xf numFmtId="172" fontId="77" fillId="0" borderId="57" xfId="0" applyNumberFormat="1" applyFont="1" applyFill="1" applyBorder="1" applyAlignment="1" applyProtection="1">
      <alignment horizontal="left" vertical="center" indent="1"/>
      <protection/>
    </xf>
    <xf numFmtId="172" fontId="77" fillId="0" borderId="62" xfId="0" applyNumberFormat="1" applyFont="1" applyFill="1" applyBorder="1" applyAlignment="1" applyProtection="1">
      <alignment horizontal="left" vertical="center" indent="1"/>
      <protection/>
    </xf>
    <xf numFmtId="172" fontId="77" fillId="0" borderId="59" xfId="0" applyNumberFormat="1" applyFont="1" applyFill="1" applyBorder="1" applyAlignment="1" applyProtection="1">
      <alignment horizontal="left" vertical="center" indent="1"/>
      <protection/>
    </xf>
    <xf numFmtId="187" fontId="4" fillId="37" borderId="63" xfId="46" applyNumberFormat="1" applyFont="1" applyFill="1" applyBorder="1" applyAlignment="1" applyProtection="1">
      <alignment vertical="center" wrapText="1"/>
      <protection/>
    </xf>
    <xf numFmtId="187" fontId="4" fillId="37" borderId="64" xfId="46" applyNumberFormat="1" applyFont="1" applyFill="1" applyBorder="1" applyAlignment="1" applyProtection="1">
      <alignment vertical="center" wrapText="1"/>
      <protection/>
    </xf>
    <xf numFmtId="187" fontId="4" fillId="37" borderId="65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7" xfId="0" applyFont="1" applyBorder="1" applyAlignment="1" applyProtection="1">
      <alignment horizontal="center" vertical="center"/>
      <protection locked="0"/>
    </xf>
    <xf numFmtId="187" fontId="77" fillId="0" borderId="31" xfId="0" applyNumberFormat="1" applyFont="1" applyFill="1" applyBorder="1" applyAlignment="1" applyProtection="1">
      <alignment horizontal="center" vertical="center"/>
      <protection locked="0"/>
    </xf>
    <xf numFmtId="187" fontId="77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87" fontId="4" fillId="0" borderId="30" xfId="0" applyNumberFormat="1" applyFont="1" applyFill="1" applyBorder="1" applyAlignment="1" applyProtection="1">
      <alignment vertical="center"/>
      <protection locked="0"/>
    </xf>
    <xf numFmtId="18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8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6" fontId="71" fillId="0" borderId="44" xfId="46" applyNumberFormat="1" applyFont="1" applyBorder="1" applyAlignment="1" applyProtection="1">
      <alignment horizontal="center" vertical="center" wrapText="1"/>
      <protection locked="0"/>
    </xf>
    <xf numFmtId="6" fontId="71" fillId="0" borderId="70" xfId="46" applyNumberFormat="1" applyFont="1" applyBorder="1" applyAlignment="1" applyProtection="1">
      <alignment horizontal="center" vertical="center" wrapText="1"/>
      <protection locked="0"/>
    </xf>
    <xf numFmtId="0" fontId="78" fillId="0" borderId="48" xfId="0" applyFont="1" applyFill="1" applyBorder="1" applyAlignment="1" applyProtection="1">
      <alignment horizontal="left" vertical="center" wrapText="1" indent="1"/>
      <protection locked="0"/>
    </xf>
    <xf numFmtId="0" fontId="78" fillId="0" borderId="49" xfId="0" applyFont="1" applyFill="1" applyBorder="1" applyAlignment="1" applyProtection="1">
      <alignment horizontal="left" vertical="center" wrapText="1" indent="1"/>
      <protection locked="0"/>
    </xf>
    <xf numFmtId="187" fontId="4" fillId="37" borderId="64" xfId="46" applyNumberFormat="1" applyFont="1" applyFill="1" applyBorder="1" applyAlignment="1" applyProtection="1">
      <alignment horizontal="right" vertical="center" wrapText="1"/>
      <protection/>
    </xf>
    <xf numFmtId="0" fontId="71" fillId="0" borderId="38" xfId="0" applyFont="1" applyFill="1" applyBorder="1" applyAlignment="1" applyProtection="1">
      <alignment horizontal="left" vertical="center" wrapText="1"/>
      <protection/>
    </xf>
    <xf numFmtId="0" fontId="76" fillId="0" borderId="38" xfId="0" applyFont="1" applyBorder="1" applyAlignment="1" applyProtection="1">
      <alignment/>
      <protection/>
    </xf>
    <xf numFmtId="172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20" fillId="38" borderId="7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76" fillId="0" borderId="0" xfId="0" applyFont="1" applyBorder="1" applyAlignment="1" applyProtection="1">
      <alignment/>
      <protection/>
    </xf>
    <xf numFmtId="172" fontId="79" fillId="0" borderId="7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72" fontId="72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72" fontId="72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72" fontId="72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72" fontId="72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2" fontId="72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87" fontId="4" fillId="33" borderId="39" xfId="46" applyNumberFormat="1" applyFont="1" applyFill="1" applyBorder="1" applyAlignment="1" applyProtection="1">
      <alignment horizontal="center" vertical="center" wrapText="1"/>
      <protection/>
    </xf>
    <xf numFmtId="187" fontId="4" fillId="33" borderId="38" xfId="46" applyNumberFormat="1" applyFont="1" applyFill="1" applyBorder="1" applyAlignment="1" applyProtection="1">
      <alignment horizontal="center" vertical="center" wrapText="1"/>
      <protection/>
    </xf>
    <xf numFmtId="187" fontId="4" fillId="33" borderId="88" xfId="46" applyNumberFormat="1" applyFont="1" applyFill="1" applyBorder="1" applyAlignment="1" applyProtection="1">
      <alignment horizontal="center" vertical="center" wrapText="1"/>
      <protection/>
    </xf>
    <xf numFmtId="187" fontId="4" fillId="33" borderId="43" xfId="46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172" fontId="79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72" fontId="72" fillId="0" borderId="91" xfId="0" applyNumberFormat="1" applyFont="1" applyFill="1" applyBorder="1" applyAlignment="1" applyProtection="1">
      <alignment horizontal="left" vertical="center" wrapText="1" indent="1"/>
      <protection/>
    </xf>
    <xf numFmtId="172" fontId="72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0</xdr:col>
      <xdr:colOff>2657475</xdr:colOff>
      <xdr:row>2</xdr:row>
      <xdr:rowOff>209550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2562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20</xdr:row>
      <xdr:rowOff>66675</xdr:rowOff>
    </xdr:from>
    <xdr:ext cx="180975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3143250" y="49530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857250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7241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3038475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990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0</xdr:colOff>
      <xdr:row>3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600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6">
      <selection activeCell="A27" sqref="A27:B27"/>
    </sheetView>
  </sheetViews>
  <sheetFormatPr defaultColWidth="0.13671875" defaultRowHeight="12.75" customHeight="1" zeroHeight="1"/>
  <cols>
    <col min="1" max="1" width="47.140625" style="106" customWidth="1"/>
    <col min="2" max="2" width="23.140625" style="106" customWidth="1"/>
    <col min="3" max="3" width="23.421875" style="106" customWidth="1"/>
    <col min="4" max="4" width="0.1367187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4"/>
      <c r="B3" s="155"/>
      <c r="C3" s="155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6" t="str">
        <f>Identification!B4</f>
        <v>R-4008-2017, Étape E</v>
      </c>
      <c r="C4" s="167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6" t="str">
        <f>Identification!B5</f>
        <v>Association des consommateurs industriels de gaz (ACIG)</v>
      </c>
      <c r="C5" s="157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8" t="s">
        <v>2</v>
      </c>
      <c r="B6" s="159"/>
      <c r="C6" s="160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0" t="s">
        <v>3</v>
      </c>
      <c r="B7" s="168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1"/>
      <c r="B8" s="169"/>
      <c r="C8" s="141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2">
        <f>Répartition!B25+Répartition!C25+Répartition!D25</f>
        <v>126</v>
      </c>
      <c r="C9" s="143">
        <f>Répartition!B30+Répartition!C30+Répartition!D30</f>
        <v>36480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4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2">
        <f>Répartition!E25+Répartition!F25+Répartition!G25+Répartition!H25</f>
        <v>216</v>
      </c>
      <c r="C11" s="143">
        <f>Répartition!E30+Répartition!F30+Répartition!G30+Répartition!H30</f>
        <v>27725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4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2">
        <f>Répartition!I25+Répartition!J25</f>
        <v>0</v>
      </c>
      <c r="C13" s="143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4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2">
        <f>Répartition!K25+Répartition!L25</f>
        <v>0</v>
      </c>
      <c r="C15" s="143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4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2">
        <f>Répartition!M25+Répartition!N25</f>
        <v>0</v>
      </c>
      <c r="C17" s="143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5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342</v>
      </c>
      <c r="C19" s="39">
        <f>C9+C11+C13+C15+C17</f>
        <v>64205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1" t="s">
        <v>13</v>
      </c>
      <c r="B21" s="162"/>
      <c r="C21" s="16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4" t="s">
        <v>14</v>
      </c>
      <c r="B22" s="165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4" t="s">
        <v>16</v>
      </c>
      <c r="B23" s="175"/>
      <c r="C23" s="27">
        <f>ROUND(0.03*C19,2)</f>
        <v>1926.15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4" t="s">
        <v>18</v>
      </c>
      <c r="B25" s="176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7" t="s">
        <v>61</v>
      </c>
      <c r="B27" s="178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9" t="s">
        <v>21</v>
      </c>
      <c r="B29" s="180"/>
      <c r="C29" s="19">
        <f>C23+C25+C27</f>
        <v>1926.15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81" t="s">
        <v>23</v>
      </c>
      <c r="B31" s="182"/>
      <c r="C31" s="148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72" t="s">
        <v>54</v>
      </c>
      <c r="B33" s="173"/>
      <c r="C33" s="87">
        <f>C19+C29+C31</f>
        <v>66131.15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146"/>
      <c r="B101" s="146"/>
      <c r="C101" s="146"/>
    </row>
    <row r="102" spans="1:3" ht="12.75" customHeight="1">
      <c r="A102" s="147" t="s">
        <v>38</v>
      </c>
      <c r="C102" s="147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="99" zoomScaleNormal="99" zoomScaleSheetLayoutView="100" zoomScalePageLayoutView="0" workbookViewId="0" topLeftCell="A11">
      <selection activeCell="E15" sqref="E15"/>
    </sheetView>
  </sheetViews>
  <sheetFormatPr defaultColWidth="9.140625" defaultRowHeight="12.75"/>
  <cols>
    <col min="1" max="1" width="29.1406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90" t="s">
        <v>60</v>
      </c>
      <c r="B3" s="191"/>
      <c r="C3" s="191"/>
      <c r="D3" s="191"/>
      <c r="E3" s="191"/>
      <c r="F3" s="94"/>
    </row>
    <row r="4" spans="1:6" ht="24" customHeight="1">
      <c r="A4" s="5" t="s">
        <v>0</v>
      </c>
      <c r="B4" s="192" t="s">
        <v>84</v>
      </c>
      <c r="C4" s="193"/>
      <c r="D4" s="193"/>
      <c r="E4" s="194"/>
      <c r="F4" s="94"/>
    </row>
    <row r="5" spans="1:6" ht="19.5" customHeight="1">
      <c r="A5" s="6" t="s">
        <v>1</v>
      </c>
      <c r="B5" s="195" t="s">
        <v>76</v>
      </c>
      <c r="C5" s="196"/>
      <c r="D5" s="196"/>
      <c r="E5" s="197"/>
      <c r="F5" s="94"/>
    </row>
    <row r="6" spans="1:6" ht="15">
      <c r="A6" s="198" t="s">
        <v>26</v>
      </c>
      <c r="B6" s="199"/>
      <c r="C6" s="200"/>
      <c r="D6" s="88" t="s">
        <v>77</v>
      </c>
      <c r="E6" s="89"/>
      <c r="F6" s="94"/>
    </row>
    <row r="7" spans="1:6" ht="19.5" customHeight="1">
      <c r="A7" s="198" t="s">
        <v>40</v>
      </c>
      <c r="B7" s="201"/>
      <c r="C7" s="202"/>
      <c r="D7" s="90">
        <v>1</v>
      </c>
      <c r="E7" s="91"/>
      <c r="F7" s="94"/>
    </row>
    <row r="8" spans="1:6" ht="21.75" customHeight="1">
      <c r="A8" s="203" t="s">
        <v>41</v>
      </c>
      <c r="B8" s="204"/>
      <c r="C8" s="205"/>
      <c r="D8" s="206"/>
      <c r="E8" s="207"/>
      <c r="F8" s="94"/>
    </row>
    <row r="9" spans="1:6" ht="22.5" customHeight="1">
      <c r="A9" s="185" t="s">
        <v>51</v>
      </c>
      <c r="B9" s="186"/>
      <c r="C9" s="186"/>
      <c r="D9" s="186"/>
      <c r="E9" s="187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67</v>
      </c>
      <c r="E10" s="31" t="s">
        <v>30</v>
      </c>
      <c r="F10" s="94"/>
    </row>
    <row r="11" spans="1:6" ht="30" customHeight="1">
      <c r="A11" s="47" t="s">
        <v>82</v>
      </c>
      <c r="B11" s="71" t="s">
        <v>83</v>
      </c>
      <c r="C11" s="71" t="s">
        <v>87</v>
      </c>
      <c r="D11" s="150">
        <v>300</v>
      </c>
      <c r="E11" s="151" t="s">
        <v>81</v>
      </c>
      <c r="F11" s="94"/>
    </row>
    <row r="12" spans="1:6" ht="30" customHeight="1">
      <c r="A12" s="48" t="s">
        <v>90</v>
      </c>
      <c r="B12" s="72" t="s">
        <v>91</v>
      </c>
      <c r="C12" s="72" t="s">
        <v>87</v>
      </c>
      <c r="D12" s="149">
        <v>135</v>
      </c>
      <c r="E12" s="151" t="s">
        <v>81</v>
      </c>
      <c r="F12" s="94"/>
    </row>
    <row r="13" spans="1:6" ht="30" customHeight="1">
      <c r="A13" s="52"/>
      <c r="B13" s="78"/>
      <c r="C13" s="78"/>
      <c r="D13" s="98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67</v>
      </c>
      <c r="E14" s="31" t="s">
        <v>30</v>
      </c>
      <c r="F14" s="94"/>
    </row>
    <row r="15" spans="1:6" ht="30" customHeight="1">
      <c r="A15" s="47" t="s">
        <v>78</v>
      </c>
      <c r="B15" s="70" t="s">
        <v>83</v>
      </c>
      <c r="C15" s="70" t="s">
        <v>88</v>
      </c>
      <c r="D15" s="149">
        <v>100</v>
      </c>
      <c r="E15" s="151" t="s">
        <v>92</v>
      </c>
      <c r="F15" s="94"/>
    </row>
    <row r="16" spans="1:6" ht="30" customHeight="1">
      <c r="A16" s="48" t="s">
        <v>89</v>
      </c>
      <c r="B16" s="72" t="s">
        <v>85</v>
      </c>
      <c r="C16" s="72" t="s">
        <v>87</v>
      </c>
      <c r="D16" s="149">
        <v>135</v>
      </c>
      <c r="E16" s="152" t="s">
        <v>86</v>
      </c>
      <c r="F16" s="94"/>
    </row>
    <row r="17" spans="1:6" ht="30" customHeight="1">
      <c r="A17" s="48"/>
      <c r="B17" s="72"/>
      <c r="C17" s="72"/>
      <c r="D17" s="97"/>
      <c r="E17" s="77"/>
      <c r="F17" s="94"/>
    </row>
    <row r="18" spans="1:6" ht="30" customHeight="1">
      <c r="A18" s="49"/>
      <c r="B18" s="73"/>
      <c r="C18" s="73"/>
      <c r="D18" s="98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67</v>
      </c>
      <c r="E19" s="31" t="s">
        <v>30</v>
      </c>
      <c r="F19" s="94"/>
    </row>
    <row r="20" spans="1:6" ht="30" customHeight="1">
      <c r="A20" s="50"/>
      <c r="B20" s="188" t="s">
        <v>10</v>
      </c>
      <c r="C20" s="188" t="s">
        <v>10</v>
      </c>
      <c r="D20" s="99"/>
      <c r="E20" s="76"/>
      <c r="F20" s="94"/>
    </row>
    <row r="21" spans="1:6" ht="30" customHeight="1">
      <c r="A21" s="56"/>
      <c r="B21" s="189"/>
      <c r="C21" s="189"/>
      <c r="D21" s="98"/>
      <c r="E21" s="79"/>
      <c r="F21" s="94"/>
    </row>
    <row r="22" spans="1:6" ht="30" customHeight="1">
      <c r="A22" s="33" t="s">
        <v>62</v>
      </c>
      <c r="B22" s="30" t="s">
        <v>28</v>
      </c>
      <c r="C22" s="30" t="s">
        <v>29</v>
      </c>
      <c r="D22" s="55" t="s">
        <v>67</v>
      </c>
      <c r="E22" s="31" t="s">
        <v>30</v>
      </c>
      <c r="F22" s="94"/>
    </row>
    <row r="23" spans="1:6" ht="30" customHeight="1">
      <c r="A23" s="51"/>
      <c r="B23" s="188" t="s">
        <v>10</v>
      </c>
      <c r="C23" s="74"/>
      <c r="D23" s="99"/>
      <c r="E23" s="76"/>
      <c r="F23" s="94"/>
    </row>
    <row r="24" spans="1:6" ht="30" customHeight="1">
      <c r="A24" s="52"/>
      <c r="B24" s="189"/>
      <c r="C24" s="75"/>
      <c r="D24" s="98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67</v>
      </c>
      <c r="E25" s="31" t="s">
        <v>30</v>
      </c>
      <c r="F25" s="94"/>
    </row>
    <row r="26" spans="1:6" ht="30" customHeight="1">
      <c r="A26" s="51"/>
      <c r="B26" s="188" t="s">
        <v>10</v>
      </c>
      <c r="C26" s="74"/>
      <c r="D26" s="99"/>
      <c r="E26" s="76"/>
      <c r="F26" s="94"/>
    </row>
    <row r="27" spans="1:6" ht="30" customHeight="1">
      <c r="A27" s="52"/>
      <c r="B27" s="189"/>
      <c r="C27" s="75"/>
      <c r="D27" s="98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">
      <c r="A29" s="183" t="s">
        <v>34</v>
      </c>
      <c r="B29" s="184"/>
      <c r="C29" s="184"/>
      <c r="D29" s="184"/>
      <c r="E29" s="184"/>
      <c r="F29" s="94"/>
      <c r="G29" s="94"/>
    </row>
    <row r="30" spans="1:7" ht="12">
      <c r="A30" s="183" t="s">
        <v>35</v>
      </c>
      <c r="B30" s="184"/>
      <c r="C30" s="184"/>
      <c r="D30" s="184"/>
      <c r="E30" s="184"/>
      <c r="F30" s="94"/>
      <c r="G30" s="94"/>
    </row>
    <row r="31" ht="12">
      <c r="F31" s="94"/>
    </row>
    <row r="32" ht="12">
      <c r="F32" s="94"/>
    </row>
    <row r="33" ht="12">
      <c r="F33" s="94"/>
    </row>
    <row r="34" ht="12">
      <c r="F34" s="94"/>
    </row>
    <row r="35" ht="12">
      <c r="F35" s="94"/>
    </row>
    <row r="36" ht="12">
      <c r="F36" s="94"/>
    </row>
    <row r="37" ht="12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0">
      <selection activeCell="F25" sqref="F25"/>
    </sheetView>
  </sheetViews>
  <sheetFormatPr defaultColWidth="9.140625" defaultRowHeight="12.75" customHeight="1"/>
  <cols>
    <col min="1" max="1" width="47.8515625" style="40" customWidth="1"/>
    <col min="2" max="14" width="12.8515625" style="40" customWidth="1"/>
    <col min="15" max="16384" width="9.140625" style="42" customWidth="1"/>
  </cols>
  <sheetData>
    <row r="1" spans="1:14" ht="12.7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8"/>
      <c r="N1" s="28"/>
    </row>
    <row r="2" spans="1:14" ht="18.7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13" t="s">
        <v>53</v>
      </c>
    </row>
    <row r="3" spans="1:14" ht="24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13" t="s">
        <v>56</v>
      </c>
    </row>
    <row r="4" spans="1:14" ht="49.5" customHeight="1" thickBot="1">
      <c r="A4" s="102" t="s">
        <v>71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22.5" customHeight="1">
      <c r="A5" s="103" t="s">
        <v>0</v>
      </c>
      <c r="B5" s="114" t="str">
        <f>Identification!B4</f>
        <v>R-4008-2017, Étape E</v>
      </c>
      <c r="C5" s="115"/>
      <c r="D5" s="115"/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1:14" ht="22.5" customHeight="1" thickBot="1">
      <c r="A6" s="104" t="s">
        <v>1</v>
      </c>
      <c r="B6" s="116" t="str">
        <f>Identification!B5</f>
        <v>Association des consommateurs industriels de gaz (ACIG)</v>
      </c>
      <c r="C6" s="117"/>
      <c r="D6" s="117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1:14" ht="22.5" customHeight="1" thickBot="1">
      <c r="A7" s="64" t="s">
        <v>57</v>
      </c>
      <c r="B7" s="208" t="s">
        <v>46</v>
      </c>
      <c r="C7" s="209"/>
      <c r="D7" s="210"/>
      <c r="E7" s="208" t="s">
        <v>47</v>
      </c>
      <c r="F7" s="209"/>
      <c r="G7" s="209"/>
      <c r="H7" s="210"/>
      <c r="I7" s="208" t="s">
        <v>48</v>
      </c>
      <c r="J7" s="210"/>
      <c r="K7" s="208" t="s">
        <v>63</v>
      </c>
      <c r="L7" s="210"/>
      <c r="M7" s="208" t="s">
        <v>49</v>
      </c>
      <c r="N7" s="210"/>
    </row>
    <row r="8" spans="1:14" ht="42" customHeight="1" thickBot="1">
      <c r="A8" s="65" t="s">
        <v>50</v>
      </c>
      <c r="B8" s="53" t="str">
        <f>Identification!A11</f>
        <v>Paule Hamelin </v>
      </c>
      <c r="C8" s="53" t="str">
        <f>Identification!A12</f>
        <v>Patrick Cajvan </v>
      </c>
      <c r="D8" s="53">
        <f>Identification!A13</f>
        <v>0</v>
      </c>
      <c r="E8" s="53" t="str">
        <f>Identification!A15</f>
        <v>Nazim Sebaa</v>
      </c>
      <c r="F8" s="41" t="str">
        <f>Identification!A16</f>
        <v>Anthony Vachon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8">
        <f>Identification!D11</f>
        <v>300</v>
      </c>
      <c r="C9" s="153">
        <f>Identification!D12</f>
        <v>135</v>
      </c>
      <c r="D9" s="120">
        <f>Identification!D13</f>
        <v>0</v>
      </c>
      <c r="E9" s="118">
        <f>Identification!D15</f>
        <v>100</v>
      </c>
      <c r="F9" s="119">
        <f>Identification!D16</f>
        <v>135</v>
      </c>
      <c r="G9" s="119">
        <f>Identification!D17</f>
        <v>0</v>
      </c>
      <c r="H9" s="120">
        <f>Identification!D18</f>
        <v>0</v>
      </c>
      <c r="I9" s="118">
        <f>Identification!D20</f>
        <v>0</v>
      </c>
      <c r="J9" s="120">
        <f>Identification!D21</f>
        <v>0</v>
      </c>
      <c r="K9" s="118">
        <f>Identification!D23</f>
        <v>0</v>
      </c>
      <c r="L9" s="120">
        <f>Identification!D24</f>
        <v>0</v>
      </c>
      <c r="M9" s="118">
        <f>Identification!D26</f>
        <v>0</v>
      </c>
      <c r="N9" s="120">
        <f>Identification!D27</f>
        <v>0</v>
      </c>
    </row>
    <row r="10" spans="1:14" ht="24" customHeight="1">
      <c r="A10" s="69"/>
      <c r="B10" s="211" t="s">
        <v>52</v>
      </c>
      <c r="C10" s="212"/>
      <c r="D10" s="213"/>
      <c r="E10" s="211" t="s">
        <v>52</v>
      </c>
      <c r="F10" s="212"/>
      <c r="G10" s="212"/>
      <c r="H10" s="213"/>
      <c r="I10" s="211" t="s">
        <v>52</v>
      </c>
      <c r="J10" s="212"/>
      <c r="K10" s="214" t="s">
        <v>52</v>
      </c>
      <c r="L10" s="214"/>
      <c r="M10" s="214" t="s">
        <v>52</v>
      </c>
      <c r="N10" s="214"/>
    </row>
    <row r="11" spans="1:14" ht="20.25" customHeight="1">
      <c r="A11" s="66" t="s">
        <v>58</v>
      </c>
      <c r="B11" s="121"/>
      <c r="C11" s="122"/>
      <c r="D11" s="123"/>
      <c r="E11" s="121"/>
      <c r="F11" s="122"/>
      <c r="G11" s="122"/>
      <c r="H11" s="123"/>
      <c r="I11" s="121"/>
      <c r="J11" s="123"/>
      <c r="K11" s="121"/>
      <c r="L11" s="123"/>
      <c r="M11" s="121"/>
      <c r="N11" s="123"/>
    </row>
    <row r="12" spans="1:14" ht="30.75" customHeight="1">
      <c r="A12" s="67" t="s">
        <v>79</v>
      </c>
      <c r="B12" s="127">
        <v>20</v>
      </c>
      <c r="C12" s="128">
        <v>3</v>
      </c>
      <c r="D12" s="129"/>
      <c r="E12" s="130">
        <v>12</v>
      </c>
      <c r="F12" s="131">
        <v>50</v>
      </c>
      <c r="G12" s="131"/>
      <c r="H12" s="129"/>
      <c r="I12" s="130"/>
      <c r="J12" s="129"/>
      <c r="K12" s="130"/>
      <c r="L12" s="129"/>
      <c r="M12" s="130"/>
      <c r="N12" s="129"/>
    </row>
    <row r="13" spans="1:14" ht="30.75" customHeight="1">
      <c r="A13" s="67" t="s">
        <v>42</v>
      </c>
      <c r="B13" s="132">
        <v>3</v>
      </c>
      <c r="C13" s="133"/>
      <c r="D13" s="134"/>
      <c r="E13" s="132">
        <v>1</v>
      </c>
      <c r="F13" s="133">
        <v>6</v>
      </c>
      <c r="G13" s="133"/>
      <c r="H13" s="134"/>
      <c r="I13" s="132"/>
      <c r="J13" s="134"/>
      <c r="K13" s="132"/>
      <c r="L13" s="134"/>
      <c r="M13" s="132"/>
      <c r="N13" s="134"/>
    </row>
    <row r="14" spans="1:14" ht="30.75" customHeight="1">
      <c r="A14" s="67" t="s">
        <v>43</v>
      </c>
      <c r="B14" s="132">
        <v>4</v>
      </c>
      <c r="C14" s="133"/>
      <c r="D14" s="134"/>
      <c r="E14" s="132">
        <v>3</v>
      </c>
      <c r="F14" s="133">
        <v>14</v>
      </c>
      <c r="G14" s="133"/>
      <c r="H14" s="134"/>
      <c r="I14" s="132"/>
      <c r="J14" s="134"/>
      <c r="K14" s="132"/>
      <c r="L14" s="134"/>
      <c r="M14" s="132"/>
      <c r="N14" s="134"/>
    </row>
    <row r="15" spans="1:14" ht="30.75" customHeight="1">
      <c r="A15" s="67" t="s">
        <v>44</v>
      </c>
      <c r="B15" s="132">
        <v>2</v>
      </c>
      <c r="C15" s="133"/>
      <c r="D15" s="134"/>
      <c r="E15" s="132">
        <v>1</v>
      </c>
      <c r="F15" s="133">
        <v>5</v>
      </c>
      <c r="G15" s="133"/>
      <c r="H15" s="134"/>
      <c r="I15" s="132"/>
      <c r="J15" s="134"/>
      <c r="K15" s="132"/>
      <c r="L15" s="134"/>
      <c r="M15" s="132"/>
      <c r="N15" s="134"/>
    </row>
    <row r="16" spans="1:14" ht="30.75" customHeight="1">
      <c r="A16" s="67" t="s">
        <v>72</v>
      </c>
      <c r="B16" s="132">
        <v>10</v>
      </c>
      <c r="C16" s="133"/>
      <c r="D16" s="134"/>
      <c r="E16" s="132">
        <v>8</v>
      </c>
      <c r="F16" s="133">
        <v>40</v>
      </c>
      <c r="G16" s="133"/>
      <c r="H16" s="134"/>
      <c r="I16" s="132"/>
      <c r="J16" s="134"/>
      <c r="K16" s="132"/>
      <c r="L16" s="134"/>
      <c r="M16" s="132"/>
      <c r="N16" s="134"/>
    </row>
    <row r="17" spans="1:14" ht="30.75" customHeight="1">
      <c r="A17" s="67" t="s">
        <v>73</v>
      </c>
      <c r="B17" s="132">
        <v>2</v>
      </c>
      <c r="C17" s="133"/>
      <c r="D17" s="134"/>
      <c r="E17" s="132">
        <v>0</v>
      </c>
      <c r="F17" s="133">
        <v>11</v>
      </c>
      <c r="G17" s="133"/>
      <c r="H17" s="134"/>
      <c r="I17" s="132"/>
      <c r="J17" s="134"/>
      <c r="K17" s="132"/>
      <c r="L17" s="134"/>
      <c r="M17" s="132"/>
      <c r="N17" s="134"/>
    </row>
    <row r="18" spans="1:14" ht="30.75" customHeight="1">
      <c r="A18" s="67" t="s">
        <v>74</v>
      </c>
      <c r="B18" s="132">
        <v>2</v>
      </c>
      <c r="C18" s="133"/>
      <c r="D18" s="134"/>
      <c r="E18" s="132">
        <v>2</v>
      </c>
      <c r="F18" s="133">
        <v>5</v>
      </c>
      <c r="G18" s="133"/>
      <c r="H18" s="134"/>
      <c r="I18" s="132"/>
      <c r="J18" s="134"/>
      <c r="K18" s="132"/>
      <c r="L18" s="134"/>
      <c r="M18" s="132"/>
      <c r="N18" s="134"/>
    </row>
    <row r="19" spans="1:14" ht="30.75" customHeight="1">
      <c r="A19" s="67" t="s">
        <v>80</v>
      </c>
      <c r="B19" s="132">
        <v>25</v>
      </c>
      <c r="C19" s="133"/>
      <c r="D19" s="134"/>
      <c r="E19" s="132">
        <v>3</v>
      </c>
      <c r="F19" s="133">
        <v>8</v>
      </c>
      <c r="G19" s="133"/>
      <c r="H19" s="134"/>
      <c r="I19" s="132"/>
      <c r="J19" s="134"/>
      <c r="K19" s="132"/>
      <c r="L19" s="134"/>
      <c r="M19" s="132"/>
      <c r="N19" s="134"/>
    </row>
    <row r="20" spans="1:14" ht="30.75" customHeight="1">
      <c r="A20" s="67" t="s">
        <v>68</v>
      </c>
      <c r="B20" s="132">
        <v>20</v>
      </c>
      <c r="C20" s="133">
        <v>5</v>
      </c>
      <c r="D20" s="134"/>
      <c r="E20" s="132">
        <v>2</v>
      </c>
      <c r="F20" s="133">
        <v>6</v>
      </c>
      <c r="G20" s="133"/>
      <c r="H20" s="134"/>
      <c r="I20" s="132"/>
      <c r="J20" s="134"/>
      <c r="K20" s="132"/>
      <c r="L20" s="134"/>
      <c r="M20" s="132"/>
      <c r="N20" s="134"/>
    </row>
    <row r="21" spans="1:14" ht="30.75" customHeight="1">
      <c r="A21" s="67" t="s">
        <v>45</v>
      </c>
      <c r="B21" s="132">
        <v>25</v>
      </c>
      <c r="C21" s="133"/>
      <c r="D21" s="134"/>
      <c r="E21" s="133">
        <v>8</v>
      </c>
      <c r="F21" s="133">
        <v>25</v>
      </c>
      <c r="G21" s="133"/>
      <c r="H21" s="134"/>
      <c r="I21" s="135"/>
      <c r="J21" s="134"/>
      <c r="K21" s="135"/>
      <c r="L21" s="134"/>
      <c r="M21" s="135"/>
      <c r="N21" s="134"/>
    </row>
    <row r="22" spans="1:14" ht="30.75" customHeight="1">
      <c r="A22" s="67" t="s">
        <v>70</v>
      </c>
      <c r="B22" s="132">
        <v>5</v>
      </c>
      <c r="C22" s="133"/>
      <c r="D22" s="134"/>
      <c r="E22" s="132">
        <v>1</v>
      </c>
      <c r="F22" s="133">
        <v>5</v>
      </c>
      <c r="G22" s="133"/>
      <c r="H22" s="134"/>
      <c r="I22" s="132"/>
      <c r="J22" s="134"/>
      <c r="K22" s="132"/>
      <c r="L22" s="134"/>
      <c r="M22" s="132"/>
      <c r="N22" s="134"/>
    </row>
    <row r="23" spans="1:14" ht="30.75" customHeight="1">
      <c r="A23" s="67"/>
      <c r="B23" s="132"/>
      <c r="C23" s="133"/>
      <c r="D23" s="134"/>
      <c r="E23" s="132"/>
      <c r="F23" s="133"/>
      <c r="G23" s="133"/>
      <c r="H23" s="134"/>
      <c r="I23" s="132"/>
      <c r="J23" s="134"/>
      <c r="K23" s="132"/>
      <c r="L23" s="134"/>
      <c r="M23" s="132"/>
      <c r="N23" s="134"/>
    </row>
    <row r="24" spans="1:14" ht="30.75" customHeight="1">
      <c r="A24" s="68"/>
      <c r="B24" s="132"/>
      <c r="C24" s="133"/>
      <c r="D24" s="134"/>
      <c r="E24" s="132"/>
      <c r="F24" s="133"/>
      <c r="G24" s="133"/>
      <c r="H24" s="134"/>
      <c r="I24" s="132"/>
      <c r="J24" s="134"/>
      <c r="K24" s="132"/>
      <c r="L24" s="134"/>
      <c r="M24" s="132"/>
      <c r="N24" s="134"/>
    </row>
    <row r="25" spans="1:14" ht="30.75" customHeight="1">
      <c r="A25" s="60" t="s">
        <v>59</v>
      </c>
      <c r="B25" s="124">
        <f aca="true" t="shared" si="0" ref="B25:N25">SUM(B12:B24)</f>
        <v>118</v>
      </c>
      <c r="C25" s="124">
        <f t="shared" si="0"/>
        <v>8</v>
      </c>
      <c r="D25" s="124">
        <f t="shared" si="0"/>
        <v>0</v>
      </c>
      <c r="E25" s="124">
        <f t="shared" si="0"/>
        <v>41</v>
      </c>
      <c r="F25" s="124">
        <f>SUM(F12:F24)</f>
        <v>175</v>
      </c>
      <c r="G25" s="124">
        <f t="shared" si="0"/>
        <v>0</v>
      </c>
      <c r="H25" s="124">
        <f t="shared" si="0"/>
        <v>0</v>
      </c>
      <c r="I25" s="124">
        <f t="shared" si="0"/>
        <v>0</v>
      </c>
      <c r="J25" s="124">
        <f t="shared" si="0"/>
        <v>0</v>
      </c>
      <c r="K25" s="124">
        <f t="shared" si="0"/>
        <v>0</v>
      </c>
      <c r="L25" s="124">
        <f t="shared" si="0"/>
        <v>0</v>
      </c>
      <c r="M25" s="124">
        <f t="shared" si="0"/>
        <v>0</v>
      </c>
      <c r="N25" s="124">
        <f t="shared" si="0"/>
        <v>0</v>
      </c>
    </row>
    <row r="26" spans="1:14" ht="30.75" customHeight="1">
      <c r="A26" s="60" t="s">
        <v>64</v>
      </c>
      <c r="B26" s="125">
        <f aca="true" t="shared" si="1" ref="B26:N26">B25*B9</f>
        <v>35400</v>
      </c>
      <c r="C26" s="125">
        <f t="shared" si="1"/>
        <v>1080</v>
      </c>
      <c r="D26" s="125">
        <f t="shared" si="1"/>
        <v>0</v>
      </c>
      <c r="E26" s="125">
        <f t="shared" si="1"/>
        <v>4100</v>
      </c>
      <c r="F26" s="125">
        <f t="shared" si="1"/>
        <v>23625</v>
      </c>
      <c r="G26" s="125">
        <f t="shared" si="1"/>
        <v>0</v>
      </c>
      <c r="H26" s="125">
        <f t="shared" si="1"/>
        <v>0</v>
      </c>
      <c r="I26" s="125">
        <f t="shared" si="1"/>
        <v>0</v>
      </c>
      <c r="J26" s="125">
        <f t="shared" si="1"/>
        <v>0</v>
      </c>
      <c r="K26" s="125">
        <f t="shared" si="1"/>
        <v>0</v>
      </c>
      <c r="L26" s="125">
        <f t="shared" si="1"/>
        <v>0</v>
      </c>
      <c r="M26" s="125">
        <f t="shared" si="1"/>
        <v>0</v>
      </c>
      <c r="N26" s="125">
        <f t="shared" si="1"/>
        <v>0</v>
      </c>
    </row>
    <row r="27" spans="1:14" s="44" customFormat="1" ht="30.75" customHeight="1">
      <c r="A27" s="111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</row>
    <row r="28" spans="1:14" ht="30.75" customHeight="1">
      <c r="A28" s="63" t="s">
        <v>65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4" ht="30.75" customHeight="1">
      <c r="A29" s="61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s="43" customFormat="1" ht="30.75" customHeight="1">
      <c r="A30" s="62" t="s">
        <v>66</v>
      </c>
      <c r="B30" s="126">
        <f>B26+B28</f>
        <v>35400</v>
      </c>
      <c r="C30" s="126">
        <f aca="true" t="shared" si="2" ref="C30:N30">C26+C28</f>
        <v>1080</v>
      </c>
      <c r="D30" s="126">
        <f t="shared" si="2"/>
        <v>0</v>
      </c>
      <c r="E30" s="126">
        <f t="shared" si="2"/>
        <v>4100</v>
      </c>
      <c r="F30" s="126">
        <f t="shared" si="2"/>
        <v>23625</v>
      </c>
      <c r="G30" s="126">
        <f>G26+G28</f>
        <v>0</v>
      </c>
      <c r="H30" s="126">
        <f t="shared" si="2"/>
        <v>0</v>
      </c>
      <c r="I30" s="126">
        <f t="shared" si="2"/>
        <v>0</v>
      </c>
      <c r="J30" s="126">
        <f t="shared" si="2"/>
        <v>0</v>
      </c>
      <c r="K30" s="126">
        <f t="shared" si="2"/>
        <v>0</v>
      </c>
      <c r="L30" s="126">
        <f t="shared" si="2"/>
        <v>0</v>
      </c>
      <c r="M30" s="126">
        <f t="shared" si="2"/>
        <v>0</v>
      </c>
      <c r="N30" s="125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11" sqref="A11:E11"/>
    </sheetView>
  </sheetViews>
  <sheetFormatPr defaultColWidth="9.140625" defaultRowHeight="12.75"/>
  <cols>
    <col min="1" max="1" width="25.8515625" style="81" customWidth="1"/>
    <col min="2" max="2" width="13.421875" style="81" customWidth="1"/>
    <col min="3" max="3" width="16.140625" style="81" customWidth="1"/>
    <col min="4" max="4" width="13.140625" style="81" customWidth="1"/>
    <col min="5" max="5" width="37.421875" style="82" customWidth="1"/>
  </cols>
  <sheetData>
    <row r="1" spans="1:5" ht="18.75">
      <c r="A1" s="106"/>
      <c r="B1" s="106"/>
      <c r="C1" s="106"/>
      <c r="D1" s="106"/>
      <c r="E1" s="92" t="s">
        <v>53</v>
      </c>
    </row>
    <row r="2" spans="1:5" ht="18.75">
      <c r="A2" s="106"/>
      <c r="B2" s="106"/>
      <c r="C2" s="106"/>
      <c r="D2" s="106"/>
      <c r="E2" s="92" t="s">
        <v>69</v>
      </c>
    </row>
    <row r="3" spans="1:5" ht="15.75" thickBot="1">
      <c r="A3" s="190"/>
      <c r="B3" s="191"/>
      <c r="C3" s="191"/>
      <c r="D3" s="191"/>
      <c r="E3" s="191"/>
    </row>
    <row r="4" spans="1:5" ht="18" customHeight="1">
      <c r="A4" s="100" t="s">
        <v>0</v>
      </c>
      <c r="B4" s="221" t="str">
        <f>Identification!B4</f>
        <v>R-4008-2017, Étape E</v>
      </c>
      <c r="C4" s="222"/>
      <c r="D4" s="222"/>
      <c r="E4" s="223"/>
    </row>
    <row r="5" spans="1:5" ht="18" customHeight="1" thickBot="1">
      <c r="A5" s="101" t="s">
        <v>1</v>
      </c>
      <c r="B5" s="224" t="str">
        <f>Identification!B5</f>
        <v>Association des consommateurs industriels de gaz (ACIG)</v>
      </c>
      <c r="C5" s="224"/>
      <c r="D5" s="224"/>
      <c r="E5" s="225"/>
    </row>
    <row r="6" spans="1:5" ht="25.5" customHeight="1" thickBot="1">
      <c r="A6" s="226" t="s">
        <v>75</v>
      </c>
      <c r="B6" s="227"/>
      <c r="C6" s="227"/>
      <c r="D6" s="227"/>
      <c r="E6" s="228"/>
    </row>
    <row r="7" spans="1:5" ht="19.5" customHeight="1">
      <c r="A7" s="229"/>
      <c r="B7" s="230"/>
      <c r="C7" s="230"/>
      <c r="D7" s="230"/>
      <c r="E7" s="231"/>
    </row>
    <row r="8" spans="1:5" ht="19.5" customHeight="1">
      <c r="A8" s="215"/>
      <c r="B8" s="216"/>
      <c r="C8" s="216"/>
      <c r="D8" s="216"/>
      <c r="E8" s="217"/>
    </row>
    <row r="9" spans="1:5" ht="19.5" customHeight="1">
      <c r="A9" s="215"/>
      <c r="B9" s="216"/>
      <c r="C9" s="216"/>
      <c r="D9" s="216"/>
      <c r="E9" s="217"/>
    </row>
    <row r="10" spans="1:5" ht="19.5" customHeight="1">
      <c r="A10" s="215"/>
      <c r="B10" s="216"/>
      <c r="C10" s="216"/>
      <c r="D10" s="216"/>
      <c r="E10" s="217"/>
    </row>
    <row r="11" spans="1:5" ht="19.5" customHeight="1">
      <c r="A11" s="215"/>
      <c r="B11" s="216"/>
      <c r="C11" s="216"/>
      <c r="D11" s="216"/>
      <c r="E11" s="217"/>
    </row>
    <row r="12" spans="1:5" ht="19.5" customHeight="1">
      <c r="A12" s="215"/>
      <c r="B12" s="216"/>
      <c r="C12" s="216"/>
      <c r="D12" s="216"/>
      <c r="E12" s="217"/>
    </row>
    <row r="13" spans="1:5" ht="19.5" customHeight="1">
      <c r="A13" s="215"/>
      <c r="B13" s="216"/>
      <c r="C13" s="216"/>
      <c r="D13" s="216"/>
      <c r="E13" s="217"/>
    </row>
    <row r="14" spans="1:5" ht="19.5" customHeight="1">
      <c r="A14" s="215"/>
      <c r="B14" s="216"/>
      <c r="C14" s="216"/>
      <c r="D14" s="216"/>
      <c r="E14" s="217"/>
    </row>
    <row r="15" spans="1:5" ht="19.5" customHeight="1">
      <c r="A15" s="215"/>
      <c r="B15" s="216"/>
      <c r="C15" s="216"/>
      <c r="D15" s="216"/>
      <c r="E15" s="217"/>
    </row>
    <row r="16" spans="1:5" ht="19.5" customHeight="1">
      <c r="A16" s="215"/>
      <c r="B16" s="216"/>
      <c r="C16" s="216"/>
      <c r="D16" s="216"/>
      <c r="E16" s="217"/>
    </row>
    <row r="17" spans="1:5" ht="19.5" customHeight="1">
      <c r="A17" s="215"/>
      <c r="B17" s="216"/>
      <c r="C17" s="216"/>
      <c r="D17" s="216"/>
      <c r="E17" s="217"/>
    </row>
    <row r="18" spans="1:5" ht="19.5" customHeight="1">
      <c r="A18" s="215"/>
      <c r="B18" s="216"/>
      <c r="C18" s="216"/>
      <c r="D18" s="216"/>
      <c r="E18" s="217"/>
    </row>
    <row r="19" spans="1:5" ht="19.5" customHeight="1">
      <c r="A19" s="215"/>
      <c r="B19" s="216"/>
      <c r="C19" s="216"/>
      <c r="D19" s="216"/>
      <c r="E19" s="217"/>
    </row>
    <row r="20" spans="1:5" ht="19.5" customHeight="1">
      <c r="A20" s="215"/>
      <c r="B20" s="216"/>
      <c r="C20" s="216"/>
      <c r="D20" s="216"/>
      <c r="E20" s="217"/>
    </row>
    <row r="21" spans="1:5" ht="19.5" customHeight="1">
      <c r="A21" s="215"/>
      <c r="B21" s="216"/>
      <c r="C21" s="216"/>
      <c r="D21" s="216"/>
      <c r="E21" s="217"/>
    </row>
    <row r="22" spans="1:5" ht="19.5" customHeight="1">
      <c r="A22" s="215"/>
      <c r="B22" s="216"/>
      <c r="C22" s="216"/>
      <c r="D22" s="216"/>
      <c r="E22" s="217"/>
    </row>
    <row r="23" spans="1:5" ht="19.5" customHeight="1">
      <c r="A23" s="215"/>
      <c r="B23" s="216"/>
      <c r="C23" s="216"/>
      <c r="D23" s="216"/>
      <c r="E23" s="217"/>
    </row>
    <row r="24" spans="1:5" ht="19.5" customHeight="1">
      <c r="A24" s="215"/>
      <c r="B24" s="216"/>
      <c r="C24" s="216"/>
      <c r="D24" s="216"/>
      <c r="E24" s="217"/>
    </row>
    <row r="25" spans="1:5" ht="19.5" customHeight="1">
      <c r="A25" s="215"/>
      <c r="B25" s="216"/>
      <c r="C25" s="216"/>
      <c r="D25" s="216"/>
      <c r="E25" s="217"/>
    </row>
    <row r="26" spans="1:5" ht="19.5" customHeight="1">
      <c r="A26" s="215"/>
      <c r="B26" s="216"/>
      <c r="C26" s="216"/>
      <c r="D26" s="216"/>
      <c r="E26" s="217"/>
    </row>
    <row r="27" spans="1:5" ht="19.5" customHeight="1">
      <c r="A27" s="215"/>
      <c r="B27" s="216"/>
      <c r="C27" s="216"/>
      <c r="D27" s="216"/>
      <c r="E27" s="217"/>
    </row>
    <row r="28" spans="1:5" ht="19.5" customHeight="1">
      <c r="A28" s="215"/>
      <c r="B28" s="216"/>
      <c r="C28" s="216"/>
      <c r="D28" s="216"/>
      <c r="E28" s="217"/>
    </row>
    <row r="29" spans="1:5" ht="19.5" customHeight="1">
      <c r="A29" s="215"/>
      <c r="B29" s="216"/>
      <c r="C29" s="216"/>
      <c r="D29" s="216"/>
      <c r="E29" s="217"/>
    </row>
    <row r="30" spans="1:5" ht="19.5" customHeight="1">
      <c r="A30" s="215"/>
      <c r="B30" s="216"/>
      <c r="C30" s="216"/>
      <c r="D30" s="216"/>
      <c r="E30" s="217"/>
    </row>
    <row r="31" spans="1:5" ht="19.5" customHeight="1">
      <c r="A31" s="215"/>
      <c r="B31" s="216"/>
      <c r="C31" s="216"/>
      <c r="D31" s="216"/>
      <c r="E31" s="217"/>
    </row>
    <row r="32" spans="1:5" ht="19.5" customHeight="1">
      <c r="A32" s="215"/>
      <c r="B32" s="216"/>
      <c r="C32" s="216"/>
      <c r="D32" s="216"/>
      <c r="E32" s="217"/>
    </row>
    <row r="33" spans="1:5" ht="19.5" customHeight="1">
      <c r="A33" s="215"/>
      <c r="B33" s="216"/>
      <c r="C33" s="216"/>
      <c r="D33" s="216"/>
      <c r="E33" s="217"/>
    </row>
    <row r="34" spans="1:5" ht="19.5" customHeight="1">
      <c r="A34" s="215"/>
      <c r="B34" s="216"/>
      <c r="C34" s="216"/>
      <c r="D34" s="216"/>
      <c r="E34" s="217"/>
    </row>
    <row r="35" spans="1:5" ht="19.5" customHeight="1">
      <c r="A35" s="215"/>
      <c r="B35" s="216"/>
      <c r="C35" s="216"/>
      <c r="D35" s="216"/>
      <c r="E35" s="217"/>
    </row>
    <row r="36" spans="1:5" ht="19.5" customHeight="1">
      <c r="A36" s="215"/>
      <c r="B36" s="216"/>
      <c r="C36" s="216"/>
      <c r="D36" s="216"/>
      <c r="E36" s="217"/>
    </row>
    <row r="37" spans="1:5" ht="19.5" customHeight="1">
      <c r="A37" s="215"/>
      <c r="B37" s="216"/>
      <c r="C37" s="216"/>
      <c r="D37" s="216"/>
      <c r="E37" s="217"/>
    </row>
    <row r="38" spans="1:5" ht="19.5" customHeight="1">
      <c r="A38" s="215"/>
      <c r="B38" s="216"/>
      <c r="C38" s="216"/>
      <c r="D38" s="216"/>
      <c r="E38" s="217"/>
    </row>
    <row r="39" spans="1:5" ht="19.5" customHeight="1">
      <c r="A39" s="215"/>
      <c r="B39" s="216"/>
      <c r="C39" s="216"/>
      <c r="D39" s="216"/>
      <c r="E39" s="217"/>
    </row>
    <row r="40" spans="1:5" ht="19.5" customHeight="1">
      <c r="A40" s="218"/>
      <c r="B40" s="219"/>
      <c r="C40" s="219"/>
      <c r="D40" s="219"/>
      <c r="E40" s="220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l'ACIG - Étape E</dc:subject>
  <dc:creator>Régie de l'énergie</dc:creator>
  <cp:keywords/>
  <dc:description/>
  <cp:lastModifiedBy>Tremblay, Suzie</cp:lastModifiedBy>
  <cp:lastPrinted>2010-02-25T20:19:41Z</cp:lastPrinted>
  <dcterms:created xsi:type="dcterms:W3CDTF">2009-06-30T18:48:08Z</dcterms:created>
  <dcterms:modified xsi:type="dcterms:W3CDTF">2023-02-24T15:11:21Z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venance">
    <vt:lpwstr>2</vt:lpwstr>
  </property>
  <property fmtid="{D5CDD505-2E9C-101B-9397-08002B2CF9AE}" pid="3" name="Phase">
    <vt:lpwstr>1</vt:lpwstr>
  </property>
  <property fmtid="{D5CDD505-2E9C-101B-9397-08002B2CF9AE}" pid="4" name="Accèsrestreint">
    <vt:lpwstr>0</vt:lpwstr>
  </property>
  <property fmtid="{D5CDD505-2E9C-101B-9397-08002B2CF9AE}" pid="5" name="Confidentiel">
    <vt:lpwstr>3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983</vt:lpwstr>
  </property>
  <property fmtid="{D5CDD505-2E9C-101B-9397-08002B2CF9AE}" pid="10" name="Deposant">
    <vt:lpwstr>130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1</vt:lpwstr>
  </property>
  <property fmtid="{D5CDD505-2E9C-101B-9397-08002B2CF9AE}" pid="14" name="Order">
    <vt:lpwstr>5258600.00000000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0</vt:lpwstr>
  </property>
  <property fmtid="{D5CDD505-2E9C-101B-9397-08002B2CF9AE}" pid="17" name="Déposant">
    <vt:lpwstr>6</vt:lpwstr>
  </property>
  <property fmtid="{D5CDD505-2E9C-101B-9397-08002B2CF9AE}" pid="18" name="Sujet">
    <vt:lpwstr>Budget de participation de l'ACIG - Étape E</vt:lpwstr>
  </property>
  <property fmtid="{D5CDD505-2E9C-101B-9397-08002B2CF9AE}" pid="19" name="Cotedepièce">
    <vt:lpwstr>C-ACIG-0140</vt:lpwstr>
  </property>
  <property fmtid="{D5CDD505-2E9C-101B-9397-08002B2CF9AE}" pid="20" name="Anciennomdudocument">
    <vt:lpwstr>R-4008-2017-budget-StepE.xls</vt:lpwstr>
  </property>
  <property fmtid="{D5CDD505-2E9C-101B-9397-08002B2CF9AE}" pid="21" name="lcf76f155ced4ddcb4097134ff3c332f">
    <vt:lpwstr/>
  </property>
  <property fmtid="{D5CDD505-2E9C-101B-9397-08002B2CF9AE}" pid="22" name="TaxCatchAll">
    <vt:lpwstr/>
  </property>
  <property fmtid="{D5CDD505-2E9C-101B-9397-08002B2CF9AE}" pid="23" name="Documentdéposépar">
    <vt:lpwstr/>
  </property>
  <property fmtid="{D5CDD505-2E9C-101B-9397-08002B2CF9AE}" pid="24" name="Numéroplumitif">
    <vt:lpwstr>2593</vt:lpwstr>
  </property>
  <property fmtid="{D5CDD505-2E9C-101B-9397-08002B2CF9AE}" pid="25" name="_dlc_DocId">
    <vt:lpwstr>W2HFWTQUJJY6-1914211019-5607</vt:lpwstr>
  </property>
  <property fmtid="{D5CDD505-2E9C-101B-9397-08002B2CF9AE}" pid="26" name="_dlc_DocIdItemGuid">
    <vt:lpwstr>940a82c6-03d5-4ab7-a550-72a1b7452294</vt:lpwstr>
  </property>
  <property fmtid="{D5CDD505-2E9C-101B-9397-08002B2CF9AE}" pid="27" name="_dlc_DocIdUrl">
    <vt:lpwstr>http://s10mtlweb:8081/983/_layouts/15/DocIdRedir.aspx?ID=W2HFWTQUJJY6-1914211019-5607, W2HFWTQUJJY6-1914211019-5607</vt:lpwstr>
  </property>
  <property fmtid="{D5CDD505-2E9C-101B-9397-08002B2CF9AE}" pid="28" name="display_urn:schemas-microsoft-com:office:office#Editor">
    <vt:lpwstr>Compte système</vt:lpwstr>
  </property>
  <property fmtid="{D5CDD505-2E9C-101B-9397-08002B2CF9AE}" pid="29" name="Cote de piéce">
    <vt:lpwstr>C-ACIG-0140</vt:lpwstr>
  </property>
  <property fmtid="{D5CDD505-2E9C-101B-9397-08002B2CF9AE}" pid="30" name="Inscrit au plumitif">
    <vt:lpwstr>1</vt:lpwstr>
  </property>
  <property fmtid="{D5CDD505-2E9C-101B-9397-08002B2CF9AE}" pid="31" name="Ne pas envoyer d'alerte">
    <vt:lpwstr>0</vt:lpwstr>
  </property>
  <property fmtid="{D5CDD505-2E9C-101B-9397-08002B2CF9AE}" pid="32" name="Numéro plumitif">
    <vt:lpwstr>2593.00000000000</vt:lpwstr>
  </property>
  <property fmtid="{D5CDD505-2E9C-101B-9397-08002B2CF9AE}" pid="33" name="display_urn:schemas-microsoft-com:office:office#Author">
    <vt:lpwstr>Compte système</vt:lpwstr>
  </property>
  <property fmtid="{D5CDD505-2E9C-101B-9397-08002B2CF9AE}" pid="34" name="Diffusable sur le Web">
    <vt:lpwstr>1</vt:lpwstr>
  </property>
  <property fmtid="{D5CDD505-2E9C-101B-9397-08002B2CF9AE}" pid="35" name="Copie papier reçue">
    <vt:lpwstr>0</vt:lpwstr>
  </property>
  <property fmtid="{D5CDD505-2E9C-101B-9397-08002B2CF9AE}" pid="36" name="Catégorie de document">
    <vt:lpwstr>17</vt:lpwstr>
  </property>
  <property fmtid="{D5CDD505-2E9C-101B-9397-08002B2CF9AE}" pid="37" name="Cote de déposant">
    <vt:lpwstr/>
  </property>
</Properties>
</file>