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19200" windowHeight="663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#N/A</definedName>
    <definedName name="_xlnm.Print_Area" localSheetId="3">#N/A</definedName>
    <definedName name="_xlnm.Print_Area" localSheetId="0">#N/A</definedName>
    <definedName name="_xlnm.Print_Area" localSheetId="4">#N/A</definedName>
    <definedName name="_xlnm.Print_Area" localSheetId="1">#N/A</definedName>
  </definedNames>
  <calcPr fullCalcOnLoad="1" fullPrecision="0"/>
</workbook>
</file>

<file path=xl/sharedStrings.xml><?xml version="1.0" encoding="utf-8"?>
<sst xmlns="http://schemas.openxmlformats.org/spreadsheetml/2006/main" count="262" uniqueCount="188">
  <si>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</si>
  <si>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</si>
  <si>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</si>
  <si>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</si>
  <si>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</si>
  <si>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</si>
  <si>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</si>
  <si>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</si>
  <si>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</si>
  <si>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</si>
  <si>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</si>
  <si>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</si>
  <si>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</si>
  <si>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</si>
  <si>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</si>
  <si>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</si>
  <si>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</si>
  <si>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</si>
  <si>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</si>
  <si>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</si>
  <si>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</si>
  <si>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</si>
  <si>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</si>
  <si>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</si>
  <si>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</si>
  <si>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</si>
  <si>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</si>
  <si>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</si>
  <si>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</si>
  <si>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</si>
  <si>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</si>
  <si>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</si>
  <si>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</si>
  <si>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</si>
  <si>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</si>
  <si>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</si>
  <si>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</si>
  <si>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</si>
  <si>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</si>
  <si>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</si>
  <si>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</si>
  <si>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</si>
  <si>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</si>
  <si>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</si>
  <si>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</si>
  <si>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</si>
  <si>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</si>
  <si>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</si>
  <si>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</si>
  <si>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</si>
  <si>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</si>
  <si>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</si>
  <si>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</si>
  <si>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</si>
  <si>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</si>
  <si>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</si>
  <si>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</si>
  <si>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</si>
  <si>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</si>
  <si>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</si>
  <si>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</si>
  <si>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</si>
  <si>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</si>
  <si>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</si>
  <si>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</si>
  <si>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</si>
  <si>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</si>
  <si>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</si>
  <si>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</si>
  <si>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</si>
  <si>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</si>
  <si>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</si>
  <si>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</si>
  <si>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</si>
  <si>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</si>
  <si>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</si>
  <si>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</si>
  <si>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</si>
  <si>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</si>
  <si>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</si>
  <si>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</si>
  <si>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</si>
  <si>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</si>
  <si>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</si>
  <si>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</si>
  <si>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</si>
  <si>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</si>
  <si>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</si>
  <si>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</si>
  <si>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</si>
  <si>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</si>
  <si>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</si>
  <si>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</si>
  <si>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</si>
  <si>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</si>
  <si>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</si>
  <si>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</si>
  <si>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</si>
  <si>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</si>
  <si>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</si>
  <si>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</si>
  <si>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</si>
  <si>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</si>
  <si>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</si>
  <si>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</si>
  <si>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</si>
  <si>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</si>
  <si>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</si>
  <si>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</si>
  <si>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</si>
  <si>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</si>
  <si>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</si>
  <si>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</si>
  <si>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</si>
  <si>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</si>
  <si>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</si>
  <si>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</si>
  <si>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</si>
  <si>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</si>
  <si>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</si>
  <si>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</si>
  <si>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</si>
  <si>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</si>
  <si>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</si>
  <si>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</si>
  <si>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</si>
  <si>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</si>
  <si>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</si>
  <si>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</si>
  <si>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</si>
  <si>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</si>
  <si>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</si>
  <si>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</si>
  <si>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</si>
  <si>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</si>
  <si>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</si>
  <si>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</si>
  <si>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</si>
  <si>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</si>
  <si>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</si>
  <si>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</si>
  <si>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</si>
  <si>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</si>
  <si>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</si>
  <si>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</si>
  <si>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</si>
  <si>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</si>
  <si>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</si>
  <si>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</si>
  <si>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</si>
  <si>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</si>
  <si>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</si>
  <si>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</si>
  <si>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</si>
  <si>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</si>
  <si>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</si>
  <si>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</si>
  <si>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</si>
  <si>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</si>
  <si>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</si>
  <si>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</si>
  <si>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</si>
  <si>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</si>
  <si>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</si>
  <si>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</si>
  <si>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</si>
  <si>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</si>
  <si>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</si>
  <si>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</si>
  <si>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</si>
  <si>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</si>
  <si>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</si>
  <si>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R-4008-2017 - E</t>
  </si>
  <si>
    <t>Association des consommateurs industriels de gaz (« ACIG »)</t>
  </si>
  <si>
    <t>Non</t>
  </si>
  <si>
    <t>Paule Hamelin</t>
  </si>
  <si>
    <t>15 ans et plus</t>
  </si>
  <si>
    <t>Externe</t>
  </si>
  <si>
    <t>3700-1, Place Ville Marie, Montréal, Québec, H3B 3P4, Canada</t>
  </si>
  <si>
    <t>Anthony Vachon</t>
  </si>
  <si>
    <t>0 à 5 ans</t>
  </si>
  <si>
    <t>770 rue Valiquette, Sainte-Adèle, Québec, J8B 2M3</t>
  </si>
  <si>
    <t>Nazim Sebaa</t>
  </si>
  <si>
    <t>Interne</t>
  </si>
  <si>
    <t>851 Industrial Avenue, PO Box 30, Ottawa, Ontario, K1G 4L3</t>
  </si>
  <si>
    <t>Montréal</t>
  </si>
  <si>
    <t>21 décembre 2022 au 24 octobre 2023</t>
  </si>
  <si>
    <t>Suzie Tremblay, #96,150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</si>
</sst>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85" zoomScaleNormal="85" zoomScalePageLayoutView="0" workbookViewId="0" topLeftCell="A1">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186</v>
      </c>
      <c r="E5" s="4"/>
      <c r="F5" s="4"/>
      <c r="G5" s="4"/>
      <c r="H5" s="4"/>
      <c r="I5" s="4"/>
      <c r="J5" s="4"/>
      <c r="K5" s="4"/>
      <c r="L5" s="4"/>
      <c r="M5" s="4"/>
      <c r="N5" s="4"/>
      <c r="O5" s="4"/>
      <c r="P5" s="4"/>
    </row>
    <row r="6" spans="1:16" ht="18.75" customHeight="1">
      <c r="A6" s="175" t="s">
        <v>1</v>
      </c>
      <c r="B6" s="311" t="s">
        <v>173</v>
      </c>
      <c r="C6" s="312"/>
      <c r="D6" s="313"/>
      <c r="E6" s="4"/>
      <c r="F6" s="4"/>
      <c r="G6" s="4"/>
      <c r="H6" s="4"/>
      <c r="I6" s="4"/>
      <c r="J6" s="4"/>
      <c r="K6" s="4"/>
      <c r="L6" s="4"/>
      <c r="M6" s="4"/>
      <c r="N6" s="4"/>
      <c r="O6" s="4"/>
      <c r="P6" s="4"/>
    </row>
    <row r="7" spans="1:16" ht="18.75" customHeight="1">
      <c r="A7" s="314" t="s">
        <v>67</v>
      </c>
      <c r="B7" s="315"/>
      <c r="C7" s="316"/>
      <c r="D7" s="182" t="s">
        <v>174</v>
      </c>
      <c r="E7" s="4"/>
      <c r="F7" s="4"/>
      <c r="G7" s="4"/>
      <c r="H7" s="4"/>
      <c r="I7" s="4"/>
      <c r="J7" s="4"/>
      <c r="K7" s="4"/>
      <c r="L7" s="4"/>
      <c r="M7" s="4"/>
      <c r="N7" s="4"/>
      <c r="O7" s="4"/>
      <c r="P7" s="4"/>
    </row>
    <row r="8" spans="1:16" ht="18.75" customHeight="1">
      <c r="A8" s="314" t="s">
        <v>134</v>
      </c>
      <c r="B8" s="317"/>
      <c r="C8" s="318"/>
      <c r="D8" s="183">
        <v>1</v>
      </c>
      <c r="E8" s="4"/>
      <c r="F8" s="4"/>
      <c r="G8" s="4"/>
      <c r="H8" s="4"/>
      <c r="I8" s="4"/>
      <c r="J8" s="4"/>
      <c r="K8" s="4"/>
      <c r="L8" s="4"/>
      <c r="M8" s="4"/>
      <c r="N8" s="4"/>
      <c r="O8" s="4"/>
      <c r="P8" s="4"/>
    </row>
    <row r="9" spans="1:16" ht="18.75" customHeight="1">
      <c r="A9" s="319" t="s">
        <v>133</v>
      </c>
      <c r="B9" s="320"/>
      <c r="C9" s="321"/>
      <c r="D9" s="184"/>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178</v>
      </c>
      <c r="E12" s="9"/>
      <c r="F12" s="4"/>
      <c r="G12" s="4"/>
      <c r="H12" s="4"/>
      <c r="I12" s="4"/>
      <c r="J12" s="4"/>
      <c r="K12" s="4"/>
      <c r="L12" s="4"/>
      <c r="M12" s="4"/>
      <c r="N12" s="4"/>
      <c r="O12" s="4"/>
      <c r="P12" s="4"/>
    </row>
    <row r="13" spans="1:16" ht="27" customHeight="1">
      <c r="A13" s="188"/>
      <c r="B13" s="189"/>
      <c r="C13" s="189"/>
      <c r="D13" s="187"/>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177</v>
      </c>
      <c r="D17" s="187" t="s">
        <v>181</v>
      </c>
      <c r="E17" s="9"/>
      <c r="F17" s="4"/>
      <c r="G17" s="4"/>
      <c r="H17" s="4"/>
      <c r="I17" s="4"/>
      <c r="J17" s="4"/>
      <c r="K17" s="4"/>
      <c r="L17" s="4"/>
      <c r="M17" s="4"/>
      <c r="N17" s="4"/>
      <c r="O17" s="4"/>
      <c r="P17" s="4"/>
    </row>
    <row r="18" spans="1:16" ht="27" customHeight="1">
      <c r="A18" s="188" t="s">
        <v>182</v>
      </c>
      <c r="B18" s="189" t="s">
        <v>176</v>
      </c>
      <c r="C18" s="189" t="s">
        <v>183</v>
      </c>
      <c r="D18" s="190" t="s">
        <v>184</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7" t="s">
        <v>17</v>
      </c>
      <c r="C22" s="307" t="s">
        <v>17</v>
      </c>
      <c r="D22" s="196"/>
      <c r="E22" s="9"/>
      <c r="F22" s="4"/>
      <c r="G22" s="4"/>
      <c r="H22" s="4"/>
      <c r="I22" s="4"/>
      <c r="J22" s="4"/>
      <c r="K22" s="4"/>
      <c r="L22" s="4"/>
      <c r="M22" s="4"/>
      <c r="N22" s="4"/>
      <c r="O22" s="4"/>
      <c r="P22" s="4"/>
    </row>
    <row r="23" spans="1:16" ht="27" customHeight="1">
      <c r="A23" s="195"/>
      <c r="B23" s="308"/>
      <c r="C23" s="308"/>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7" t="s">
        <v>17</v>
      </c>
      <c r="C25" s="200"/>
      <c r="D25" s="196"/>
      <c r="E25" s="9"/>
      <c r="F25" s="4"/>
      <c r="G25" s="4"/>
      <c r="H25" s="4"/>
      <c r="I25" s="4"/>
      <c r="J25" s="4"/>
      <c r="K25" s="4"/>
      <c r="L25" s="4"/>
      <c r="M25" s="4"/>
      <c r="N25" s="4"/>
      <c r="O25" s="4"/>
      <c r="P25" s="4"/>
    </row>
    <row r="26" spans="1:16" ht="27" customHeight="1">
      <c r="A26" s="199"/>
      <c r="B26" s="308"/>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#N/A</f>
        <v>R-4008-2017 - E</v>
      </c>
      <c r="C4" s="205" t="s">
        <v>16</v>
      </c>
      <c r="D4" s="127" t="str">
        <f>#N/A</f>
        <v>21 décembre 2022 au 24 octobre 2023</v>
      </c>
      <c r="E4" s="11"/>
      <c r="F4" s="4"/>
      <c r="G4" s="4"/>
      <c r="H4" s="4"/>
      <c r="I4" s="4"/>
      <c r="J4" s="4"/>
      <c r="K4" s="4"/>
      <c r="L4" s="4"/>
      <c r="M4" s="4"/>
      <c r="N4" s="4"/>
      <c r="O4" s="4"/>
      <c r="P4" s="4"/>
    </row>
    <row r="5" spans="1:16" ht="26.25" customHeight="1">
      <c r="A5" s="175" t="s">
        <v>1</v>
      </c>
      <c r="B5" s="322" t="str">
        <f>#N/A</f>
        <v>Association des consommateurs industriels de gaz (« ACIG »)</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#N/A</f>
        <v>152</v>
      </c>
      <c r="C9" s="297">
        <f>#N/A</f>
        <v>21</v>
      </c>
      <c r="D9" s="128">
        <f>#N/A</f>
        <v>51900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#N/A</f>
        <v>201</v>
      </c>
      <c r="C11" s="297">
        <f>#N/A</f>
        <v>31</v>
      </c>
      <c r="D11" s="128">
        <f>#N/A</f>
        <v>30095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#N/A</f>
        <v>0</v>
      </c>
      <c r="C13" s="297">
        <f>#N/A</f>
        <v>0</v>
      </c>
      <c r="D13" s="128">
        <f>#N/A</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#N/A</f>
        <v>0</v>
      </c>
      <c r="C15" s="297">
        <f>#N/A</f>
        <v>0</v>
      </c>
      <c r="D15" s="128">
        <f>#N/A</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353</v>
      </c>
      <c r="C17" s="240">
        <f>C9+C11+C13+C15</f>
        <v>52</v>
      </c>
      <c r="D17" s="241">
        <f>D9+D11+D13+D15</f>
        <v>81995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2459.85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#N/A</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#N/A</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2459.85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#N/A</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84454.85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C16" sqref="C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#N/A</f>
        <v>R-4008-2017 - E</v>
      </c>
      <c r="D4" s="385" t="s">
        <v>16</v>
      </c>
      <c r="E4" s="386"/>
      <c r="F4" s="380" t="str">
        <f>#N/A</f>
        <v>21 décembre 2022 au 24 octobre 2023</v>
      </c>
      <c r="G4" s="381"/>
      <c r="H4" s="382"/>
      <c r="I4" s="11"/>
      <c r="J4" s="11"/>
      <c r="K4" s="11"/>
      <c r="L4" s="11"/>
      <c r="M4" s="11"/>
      <c r="N4" s="11"/>
      <c r="O4" s="11"/>
      <c r="P4" s="11"/>
      <c r="Q4" s="11"/>
    </row>
    <row r="5" spans="1:17" ht="26.25" customHeight="1">
      <c r="A5" s="131" t="s">
        <v>1</v>
      </c>
      <c r="B5" s="132"/>
      <c r="C5" s="322" t="str">
        <f>#N/A</f>
        <v>Association des consommateurs industriels de gaz (« ACIG »)</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#N/A</f>
        <v>Paule Hamelin</v>
      </c>
      <c r="C10" s="245">
        <v>152</v>
      </c>
      <c r="D10" s="245">
        <v>21</v>
      </c>
      <c r="E10" s="246">
        <v>300</v>
      </c>
      <c r="F10" s="169">
        <f>ROUND(((D10*E10)+(C10*E10)),2)</f>
        <v>51900</v>
      </c>
      <c r="G10" s="252"/>
      <c r="H10" s="166">
        <f>ROUND(F10+G10,2)</f>
        <v>51900</v>
      </c>
      <c r="I10" s="11"/>
      <c r="J10" s="11"/>
      <c r="K10" s="11"/>
      <c r="L10" s="11"/>
      <c r="M10" s="11"/>
      <c r="N10" s="11"/>
      <c r="O10" s="11"/>
      <c r="P10" s="11"/>
      <c r="Q10" s="11"/>
    </row>
    <row r="11" spans="1:17" ht="20.25" customHeight="1">
      <c r="A11" s="373"/>
      <c r="B11" s="147">
        <f>#N/A</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#N/A</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#N/A</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152</v>
      </c>
      <c r="D14" s="159">
        <f>SUM(D10:D13)</f>
        <v>21</v>
      </c>
      <c r="E14" s="360"/>
      <c r="F14" s="160">
        <f>F10+F11+F12+F13</f>
        <v>51900</v>
      </c>
      <c r="G14" s="160">
        <f>G10+G11+G12+G13</f>
        <v>0</v>
      </c>
      <c r="H14" s="161">
        <f>ROUND(F14+G14,2)</f>
        <v>51900</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#N/A</f>
        <v>Anthony Vachon</v>
      </c>
      <c r="C16" s="245">
        <v>176</v>
      </c>
      <c r="D16" s="245">
        <v>21</v>
      </c>
      <c r="E16" s="246">
        <v>135</v>
      </c>
      <c r="F16" s="169">
        <f>ROUND(((D16*E16)+(C16*E16)),2)</f>
        <v>26595</v>
      </c>
      <c r="G16" s="252"/>
      <c r="H16" s="166">
        <f>ROUND(F16+G16,2)</f>
        <v>26595</v>
      </c>
      <c r="I16" s="11"/>
      <c r="J16" s="11"/>
      <c r="K16" s="11"/>
      <c r="L16" s="11"/>
      <c r="M16" s="11"/>
      <c r="N16" s="11"/>
      <c r="O16" s="11"/>
      <c r="P16" s="11"/>
      <c r="Q16" s="11"/>
    </row>
    <row r="17" spans="1:17" ht="20.25" customHeight="1">
      <c r="A17" s="373"/>
      <c r="B17" s="147" t="str">
        <f>#N/A</f>
        <v>Nazim Sebaa</v>
      </c>
      <c r="C17" s="247">
        <v>25</v>
      </c>
      <c r="D17" s="247">
        <v>10</v>
      </c>
      <c r="E17" s="248">
        <v>100</v>
      </c>
      <c r="F17" s="170">
        <f>ROUND(((D17*E17)+(C17*E17)),2)</f>
        <v>3500</v>
      </c>
      <c r="G17" s="253"/>
      <c r="H17" s="167">
        <f>ROUND(F17+G17,2)</f>
        <v>3500</v>
      </c>
      <c r="I17" s="11"/>
      <c r="J17" s="11"/>
      <c r="K17" s="11"/>
      <c r="L17" s="11"/>
      <c r="M17" s="11"/>
      <c r="N17" s="11"/>
      <c r="O17" s="11"/>
      <c r="P17" s="11"/>
      <c r="Q17" s="11"/>
    </row>
    <row r="18" spans="1:17" ht="20.25" customHeight="1">
      <c r="A18" s="373"/>
      <c r="B18" s="148">
        <f>#N/A</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#N/A</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201</v>
      </c>
      <c r="D20" s="159">
        <f>SUM(D16:D19)</f>
        <v>31</v>
      </c>
      <c r="E20" s="360"/>
      <c r="F20" s="160">
        <f>F16+F17+F18+F19</f>
        <v>30095</v>
      </c>
      <c r="G20" s="160">
        <f>G16+G17+G18+G19</f>
        <v>0</v>
      </c>
      <c r="H20" s="161">
        <f>ROUND(F20+G20,2)</f>
        <v>30095</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#N/A</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#N/A</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#N/A</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#N/A</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81995</v>
      </c>
      <c r="G30" s="237">
        <f>G14+G20+G24+G28</f>
        <v>0</v>
      </c>
      <c r="H30" s="238">
        <f>H14+H20+H24+H28</f>
        <v>81995</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28125" style="0" customWidth="1"/>
    <col min="3" max="3" width="12.421875" style="0" customWidth="1"/>
    <col min="4" max="4" width="13.57421875" style="0" customWidth="1"/>
    <col min="5" max="5" width="13.28125" style="0" customWidth="1"/>
    <col min="6" max="6" width="16.00390625" style="0" customWidth="1"/>
    <col min="7" max="7" width="0.289062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#N/A</f>
        <v>R-4008-2017 - E</v>
      </c>
      <c r="C4" s="394" t="s">
        <v>16</v>
      </c>
      <c r="D4" s="395"/>
      <c r="E4" s="396" t="str">
        <f>#N/A</f>
        <v>21 décembre 2022 au 24 octobre 2023</v>
      </c>
      <c r="F4" s="397"/>
      <c r="G4" s="11"/>
      <c r="H4" s="11"/>
      <c r="I4" s="11"/>
      <c r="J4" s="11"/>
      <c r="K4" s="11"/>
      <c r="L4" s="11"/>
      <c r="M4" s="11"/>
      <c r="N4" s="11"/>
      <c r="O4" s="11"/>
      <c r="P4" s="11"/>
    </row>
    <row r="5" spans="1:16" ht="26.25" customHeight="1">
      <c r="A5" s="10" t="s">
        <v>1</v>
      </c>
      <c r="B5" s="398" t="str">
        <f>#N/A</f>
        <v>Association des consommateurs industriels de gaz (« ACIG »)</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1" t="s">
        <v>10</v>
      </c>
      <c r="C11" s="59"/>
      <c r="D11" s="259"/>
      <c r="E11" s="259"/>
      <c r="F11" s="37">
        <f>ROUND(D11+E11,2)</f>
        <v>0</v>
      </c>
      <c r="G11" s="11"/>
      <c r="H11" s="11"/>
      <c r="I11" s="11"/>
      <c r="J11" s="11"/>
      <c r="K11" s="11"/>
      <c r="L11" s="11"/>
      <c r="M11" s="11"/>
      <c r="N11" s="11"/>
      <c r="O11" s="11"/>
      <c r="P11" s="11"/>
    </row>
    <row r="12" spans="1:16" ht="27" customHeight="1">
      <c r="A12" s="44" t="s">
        <v>11</v>
      </c>
      <c r="B12" s="402"/>
      <c r="C12" s="60"/>
      <c r="D12" s="259"/>
      <c r="E12" s="259"/>
      <c r="F12" s="37">
        <f>ROUND(D12+E12,2)</f>
        <v>0</v>
      </c>
      <c r="G12" s="11"/>
      <c r="H12" s="11"/>
      <c r="I12" s="11"/>
      <c r="J12" s="11"/>
      <c r="K12" s="11"/>
      <c r="L12" s="11"/>
      <c r="M12" s="11"/>
      <c r="N12" s="11"/>
      <c r="O12" s="11"/>
      <c r="P12" s="11"/>
    </row>
    <row r="13" spans="1:16" ht="26.25" customHeight="1">
      <c r="A13" s="45" t="s">
        <v>12</v>
      </c>
      <c r="B13" s="403"/>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#N/A</f>
        <v>R-4008-2017 - E</v>
      </c>
      <c r="D4" s="429" t="s">
        <v>16</v>
      </c>
      <c r="E4" s="430"/>
      <c r="F4" s="425" t="str">
        <f>#N/A</f>
        <v>21 décembre 2022 au 24 octobre 2023</v>
      </c>
      <c r="G4" s="426"/>
      <c r="H4" s="11"/>
      <c r="I4" s="4"/>
      <c r="J4" s="4"/>
      <c r="K4" s="4"/>
      <c r="L4" s="4"/>
      <c r="M4" s="4"/>
      <c r="N4" s="4"/>
      <c r="O4" s="4"/>
      <c r="P4" s="4"/>
    </row>
    <row r="5" spans="1:16" ht="26.25" customHeight="1">
      <c r="A5" s="417" t="s">
        <v>1</v>
      </c>
      <c r="B5" s="418"/>
      <c r="C5" s="419" t="str">
        <f>#N/A</f>
        <v>Association des consommateurs industriels de gaz (« ACIG »)</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57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#N/A</f>
        <v>R-4008-2017 - E</v>
      </c>
      <c r="E2" s="443"/>
      <c r="F2" s="443"/>
      <c r="G2" s="443"/>
      <c r="H2" s="444"/>
      <c r="I2" s="444"/>
      <c r="J2" s="83"/>
      <c r="K2" s="93"/>
      <c r="L2" s="93"/>
      <c r="M2" s="93"/>
      <c r="N2" s="93"/>
      <c r="O2" s="93"/>
      <c r="P2" s="93"/>
    </row>
    <row r="3" spans="1:16" ht="21.75" customHeight="1">
      <c r="A3" s="82" t="s">
        <v>1</v>
      </c>
      <c r="B3" s="82"/>
      <c r="C3" s="94"/>
      <c r="D3" s="442" t="str">
        <f>#N/A</f>
        <v>Association des consommateurs industriels de gaz (« ACIG »)</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t="s">
        <v>175</v>
      </c>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t="s">
        <v>185</v>
      </c>
      <c r="C12" s="437"/>
      <c r="D12" s="437"/>
      <c r="E12" s="437"/>
      <c r="F12" s="87" t="s">
        <v>95</v>
      </c>
      <c r="G12" s="112"/>
      <c r="H12" s="112"/>
      <c r="I12" s="82"/>
      <c r="J12" s="82"/>
      <c r="K12" s="98"/>
      <c r="L12" s="98"/>
      <c r="M12" s="98"/>
      <c r="N12" s="98"/>
      <c r="O12" s="98"/>
      <c r="P12" s="98"/>
    </row>
    <row r="13" spans="1:16" ht="21" customHeight="1">
      <c r="A13" s="78" t="s">
        <v>96</v>
      </c>
      <c r="B13" s="91">
        <v>23</v>
      </c>
      <c r="C13" s="88" t="s">
        <v>97</v>
      </c>
      <c r="D13" s="301">
        <v>45231</v>
      </c>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t="s">
        <v>187</v>
      </c>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Gowling</cp:lastModifiedBy>
  <cp:lastPrinted>2020-01-21T14:04:28Z</cp:lastPrinted>
  <dcterms:created xsi:type="dcterms:W3CDTF">2003-06-11T13:22:16Z</dcterms:created>
  <dcterms:modified xsi:type="dcterms:W3CDTF">2023-11-23T13:52:38Z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l'ACIG - Étape 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983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Suzie.tremblay_gowlingwlg.com#EXT#@rdeqc.onmicrosoft.com</vt:lpwstr>
  </property>
  <property fmtid="{D5CDD505-2E9C-101B-9397-08002B2CF9AE}" pid="15" name="Hidden_Uploaded">
    <vt:lpwstr>2023-11-23T09:54:43Z</vt:lpwstr>
  </property>
  <property fmtid="{D5CDD505-2E9C-101B-9397-08002B2CF9AE}" pid="16" name="Accés restrei">
    <vt:lpwstr>0</vt:lpwstr>
  </property>
  <property fmtid="{D5CDD505-2E9C-101B-9397-08002B2CF9AE}" pid="17" name="Déposa">
    <vt:lpwstr>6</vt:lpwstr>
  </property>
  <property fmtid="{D5CDD505-2E9C-101B-9397-08002B2CF9AE}" pid="18" name="Cote de pié">
    <vt:lpwstr>C-ACIG-0160</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2872.00000000000</vt:lpwstr>
  </property>
  <property fmtid="{D5CDD505-2E9C-101B-9397-08002B2CF9AE}" pid="22" name="Hidden_Approved">
    <vt:lpwstr>Braccio, Nadia</vt:lpwstr>
  </property>
  <property fmtid="{D5CDD505-2E9C-101B-9397-08002B2CF9AE}" pid="23" name="Hidden_Approved">
    <vt:lpwstr>2023-11-23T10:35:05Z</vt:lpwstr>
  </property>
  <property fmtid="{D5CDD505-2E9C-101B-9397-08002B2CF9AE}" pid="24" name="_dlc_Doc">
    <vt:lpwstr>W2HFWTQUJJY6-1914211019-7653</vt:lpwstr>
  </property>
  <property fmtid="{D5CDD505-2E9C-101B-9397-08002B2CF9AE}" pid="25" name="_dlc_DocIdItemGu">
    <vt:lpwstr>bcc2a178-2aa5-4767-983a-50be3e4453c6</vt:lpwstr>
  </property>
  <property fmtid="{D5CDD505-2E9C-101B-9397-08002B2CF9AE}" pid="26" name="_dlc_DocIdU">
    <vt:lpwstr>https://sde.regie-energie.qc.ca/983/_layouts/15/DocIdRedir.aspx?ID=W2HFWTQUJJY6-1914211019-7653, W2HFWTQUJJY6-1914211019-7653</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