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25"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<sst xmlns="http://schemas.openxmlformats.org/spreadsheetml/2006/main" count="267" uniqueCount="190">
  <si>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</si>
  <si>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</si>
  <si>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</si>
  <si>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</si>
  <si>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</si>
  <si>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</si>
  <si>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</si>
  <si>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</si>
  <si>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</si>
  <si>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</si>
  <si>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</si>
  <si>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</si>
  <si>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</si>
  <si>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</si>
  <si>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</si>
  <si>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</si>
  <si>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</si>
  <si>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</si>
  <si>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</si>
  <si>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</si>
  <si>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</si>
  <si>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</si>
  <si>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</si>
  <si>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</si>
  <si>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</si>
  <si>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</si>
  <si>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</si>
  <si>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</si>
  <si>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</si>
  <si>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</si>
  <si>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</si>
  <si>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</si>
  <si>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</si>
  <si>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</si>
  <si>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</si>
  <si>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</si>
  <si>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</si>
  <si>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</si>
  <si>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</si>
  <si>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</si>
  <si>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</si>
  <si>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</si>
  <si>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</si>
  <si>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</si>
  <si>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</si>
  <si>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</si>
  <si>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</si>
  <si>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</si>
  <si>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</si>
  <si>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</si>
  <si>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</si>
  <si>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</si>
  <si>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</si>
  <si>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</si>
  <si>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</si>
  <si>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</si>
  <si>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</si>
  <si>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</si>
  <si>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</si>
  <si>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</si>
  <si>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</si>
  <si>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</si>
  <si>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</si>
  <si>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</si>
  <si>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</si>
  <si>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</si>
  <si>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</si>
  <si>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</si>
  <si>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</si>
  <si>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</si>
  <si>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</si>
  <si>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</si>
  <si>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</si>
  <si>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</si>
  <si>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</si>
  <si>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</si>
  <si>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</si>
  <si>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</si>
  <si>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</si>
  <si>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</si>
  <si>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</si>
  <si>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</si>
  <si>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</si>
  <si>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</si>
  <si>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</si>
  <si>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</si>
  <si>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</si>
  <si>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</si>
  <si>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</si>
  <si>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</si>
  <si>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</si>
  <si>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</si>
  <si>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</si>
  <si>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</si>
  <si>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</si>
  <si>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</si>
  <si>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</si>
  <si>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</si>
  <si>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</si>
  <si>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</si>
  <si>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</si>
  <si>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</si>
  <si>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</si>
  <si>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</si>
  <si>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</si>
  <si>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</si>
  <si>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</si>
  <si>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</si>
  <si>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</si>
  <si>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</si>
  <si>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</si>
  <si>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</si>
  <si>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</si>
  <si>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</si>
  <si>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</si>
  <si>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</si>
  <si>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</si>
  <si>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</si>
  <si>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</si>
  <si>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</si>
  <si>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</si>
  <si>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</si>
  <si>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</si>
  <si>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</si>
  <si>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</si>
  <si>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</si>
  <si>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</si>
  <si>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</si>
  <si>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</si>
  <si>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</si>
  <si>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</si>
  <si>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</si>
  <si>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</si>
  <si>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</si>
  <si>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</si>
  <si>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</si>
  <si>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</si>
  <si>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</si>
  <si>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</si>
  <si>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</si>
  <si>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</si>
  <si>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</si>
  <si>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</si>
  <si>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</si>
  <si>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</si>
  <si>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</si>
  <si>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</si>
  <si>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</si>
  <si>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</si>
  <si>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</si>
  <si>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</si>
  <si>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</si>
  <si>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</si>
  <si>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</si>
  <si>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</si>
  <si>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</si>
  <si>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</si>
  <si>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</si>
  <si>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</si>
  <si>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</si>
  <si>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</si>
  <si>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</si>
  <si>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</si>
  <si>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</si>
  <si>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</si>
  <si>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</si>
  <si>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</si>
  <si>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</si>
  <si>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</si>
  <si>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</si>
  <si>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</si>
  <si>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</si>
  <si>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R-4008-2017</t>
  </si>
  <si>
    <t xml:space="preserve">Fédération canadienne de l'entreprise indépendante (FCEI) </t>
  </si>
  <si>
    <t>non</t>
  </si>
  <si>
    <t>Francois Vincent</t>
  </si>
  <si>
    <t xml:space="preserve">Jean-Philippe Therriault </t>
  </si>
  <si>
    <t>externe</t>
  </si>
  <si>
    <t>800, rue du Square Victoria, bureau 3500, Montréal, Québec  H4Z 1E9</t>
  </si>
  <si>
    <t>Antoine Gosselin</t>
  </si>
  <si>
    <t>1039 rue de Dijon, Québec, G1W 4M3</t>
  </si>
  <si>
    <t>Montréal</t>
  </si>
  <si>
    <t>Jean-Philippe Therriault, avocat</t>
  </si>
  <si>
    <t>22 ans</t>
  </si>
  <si>
    <t>Étape E</t>
  </si>
  <si>
    <t xml:space="preserve">Samuel Lepage </t>
  </si>
  <si>
    <t>10 ans</t>
  </si>
  <si>
    <t>1 an</t>
  </si>
  <si>
    <t>Justine Grandmont-Pruvost</t>
  </si>
  <si>
    <t>novembre</t>
  </si>
</sst>
</file>

<file path=xl/styles.xml><?xml version="1.0" encoding="utf-8"?>
<styleSheet xmlns="http://schemas.openxmlformats.org/spreadsheetml/2006/main">
  <numFmts count="2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 numFmtId="173" formatCode="&quot;Vrai&quot;;&quot;Vrai&quot;;&quot;Faux&quot;"/>
    <numFmt numFmtId="174" formatCode="&quot;Actif&quot;;&quot;Actif&quot;;&quot;Inactif&quot;"/>
    <numFmt numFmtId="175" formatCode="[$€-2]\ #,##0.00_);[Red]\([$€-2]\ #,##0.00\)"/>
  </numFmts>
  <fonts count="89">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0" borderId="2" applyNumberFormat="0" applyFill="0" applyAlignment="0" applyProtection="0"/>
    <xf numFmtId="0" fontId="69" fillId="27" borderId="1" applyNumberFormat="0" applyAlignment="0" applyProtection="0"/>
    <xf numFmtId="0" fontId="70" fillId="28"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75" fillId="26" borderId="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8"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83"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4" fillId="0" borderId="0" xfId="0" applyFont="1" applyAlignment="1" applyProtection="1">
      <alignment horizontal="right"/>
      <protection/>
    </xf>
    <xf numFmtId="164" fontId="85" fillId="0" borderId="24" xfId="0" applyNumberFormat="1" applyFont="1" applyFill="1" applyBorder="1" applyAlignment="1" applyProtection="1">
      <alignment horizontal="left" vertical="center" indent="1"/>
      <protection locked="0"/>
    </xf>
    <xf numFmtId="164" fontId="85" fillId="0" borderId="25" xfId="0" applyNumberFormat="1" applyFont="1" applyFill="1" applyBorder="1" applyAlignment="1" applyProtection="1">
      <alignment horizontal="left" vertical="center" indent="1"/>
      <protection locked="0"/>
    </xf>
    <xf numFmtId="0" fontId="85" fillId="0" borderId="59" xfId="0" applyFont="1" applyFill="1" applyBorder="1" applyAlignment="1" applyProtection="1">
      <alignment horizontal="left" vertical="center" indent="1"/>
      <protection locked="0"/>
    </xf>
    <xf numFmtId="9" fontId="85" fillId="0" borderId="60" xfId="0" applyNumberFormat="1" applyFont="1" applyBorder="1" applyAlignment="1" applyProtection="1">
      <alignment horizontal="left" vertical="center" indent="1"/>
      <protection locked="0"/>
    </xf>
    <xf numFmtId="0" fontId="85" fillId="0" borderId="61" xfId="0" applyFont="1" applyBorder="1" applyAlignment="1" applyProtection="1">
      <alignment horizontal="left" vertical="center" indent="1"/>
      <protection locked="0"/>
    </xf>
    <xf numFmtId="0" fontId="85" fillId="0" borderId="19" xfId="0" applyFont="1" applyBorder="1" applyAlignment="1" applyProtection="1">
      <alignment vertical="center"/>
      <protection locked="0"/>
    </xf>
    <xf numFmtId="0" fontId="85" fillId="0" borderId="24" xfId="0" applyFont="1" applyBorder="1" applyAlignment="1" applyProtection="1">
      <alignment horizontal="center" vertical="center" wrapText="1"/>
      <protection locked="0"/>
    </xf>
    <xf numFmtId="0" fontId="85" fillId="0" borderId="25" xfId="0" applyFont="1" applyFill="1" applyBorder="1" applyAlignment="1" applyProtection="1">
      <alignment horizontal="left" vertical="center" wrapText="1" indent="1"/>
      <protection locked="0"/>
    </xf>
    <xf numFmtId="0" fontId="85" fillId="0" borderId="32" xfId="0" applyFont="1" applyBorder="1" applyAlignment="1" applyProtection="1">
      <alignment vertical="center"/>
      <protection locked="0"/>
    </xf>
    <xf numFmtId="0" fontId="85" fillId="0" borderId="35" xfId="0" applyFont="1" applyBorder="1" applyAlignment="1" applyProtection="1">
      <alignment horizontal="center" vertical="center" wrapText="1"/>
      <protection locked="0"/>
    </xf>
    <xf numFmtId="0" fontId="85" fillId="0" borderId="26" xfId="0" applyFont="1" applyFill="1" applyBorder="1" applyAlignment="1" applyProtection="1">
      <alignment horizontal="left" vertical="center" wrapText="1" indent="1"/>
      <protection locked="0"/>
    </xf>
    <xf numFmtId="0" fontId="85" fillId="0" borderId="28" xfId="0" applyFont="1" applyBorder="1" applyAlignment="1" applyProtection="1">
      <alignment vertical="center"/>
      <protection locked="0"/>
    </xf>
    <xf numFmtId="0" fontId="85" fillId="0" borderId="30" xfId="0" applyFont="1" applyBorder="1" applyAlignment="1" applyProtection="1">
      <alignment horizontal="center" vertical="center" wrapText="1"/>
      <protection locked="0"/>
    </xf>
    <xf numFmtId="0" fontId="85" fillId="0" borderId="27" xfId="0" applyFont="1" applyFill="1" applyBorder="1" applyAlignment="1" applyProtection="1">
      <alignment horizontal="left" vertical="center" wrapText="1" indent="1"/>
      <protection locked="0"/>
    </xf>
    <xf numFmtId="0" fontId="85" fillId="0" borderId="39" xfId="0" applyFont="1" applyBorder="1" applyAlignment="1" applyProtection="1">
      <alignment vertical="center"/>
      <protection locked="0"/>
    </xf>
    <xf numFmtId="0" fontId="85" fillId="0" borderId="13" xfId="0" applyFont="1" applyBorder="1" applyAlignment="1" applyProtection="1">
      <alignment vertical="center"/>
      <protection locked="0"/>
    </xf>
    <xf numFmtId="0" fontId="85" fillId="0" borderId="47" xfId="0" applyFont="1" applyFill="1" applyBorder="1" applyAlignment="1" applyProtection="1">
      <alignment horizontal="left" vertical="center" wrapText="1" indent="1"/>
      <protection locked="0"/>
    </xf>
    <xf numFmtId="0" fontId="85" fillId="0" borderId="59" xfId="0" applyFont="1" applyFill="1" applyBorder="1" applyAlignment="1" applyProtection="1">
      <alignment horizontal="left" vertical="center" wrapText="1" indent="1"/>
      <protection locked="0"/>
    </xf>
    <xf numFmtId="0" fontId="85" fillId="0" borderId="12" xfId="0" applyFont="1" applyBorder="1" applyAlignment="1" applyProtection="1">
      <alignment vertical="center"/>
      <protection locked="0"/>
    </xf>
    <xf numFmtId="0" fontId="85" fillId="0" borderId="17" xfId="0" applyFont="1" applyBorder="1" applyAlignment="1" applyProtection="1">
      <alignment vertical="center"/>
      <protection locked="0"/>
    </xf>
    <xf numFmtId="0" fontId="85" fillId="0" borderId="24" xfId="0" applyFont="1" applyFill="1" applyBorder="1" applyAlignment="1" applyProtection="1">
      <alignment horizontal="center" vertical="center" wrapText="1"/>
      <protection locked="0"/>
    </xf>
    <xf numFmtId="0" fontId="85" fillId="0" borderId="62" xfId="0" applyFont="1" applyFill="1" applyBorder="1" applyAlignment="1" applyProtection="1">
      <alignment horizontal="center" vertical="center" wrapText="1"/>
      <protection locked="0"/>
    </xf>
    <xf numFmtId="0" fontId="85" fillId="0" borderId="61" xfId="0" applyFont="1" applyFill="1" applyBorder="1" applyAlignment="1" applyProtection="1">
      <alignment horizontal="left" vertical="center" wrapText="1" indent="1"/>
      <protection locked="0"/>
    </xf>
    <xf numFmtId="44" fontId="86" fillId="0" borderId="48"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3"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4"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5" xfId="0" applyFont="1" applyFill="1" applyBorder="1" applyAlignment="1" applyProtection="1">
      <alignment horizontal="left" vertical="center" wrapText="1" indent="1"/>
      <protection/>
    </xf>
    <xf numFmtId="0" fontId="7" fillId="38" borderId="66"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7"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8"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2" applyNumberFormat="1" applyFont="1" applyFill="1" applyBorder="1" applyAlignment="1" applyProtection="1">
      <alignment horizontal="right" vertical="center" wrapText="1" indent="1"/>
      <protection/>
    </xf>
    <xf numFmtId="4" fontId="87" fillId="0" borderId="69" xfId="0" applyNumberFormat="1" applyFont="1" applyFill="1" applyBorder="1" applyAlignment="1" applyProtection="1">
      <alignment horizontal="right" vertical="center" wrapText="1" indent="2"/>
      <protection locked="0"/>
    </xf>
    <xf numFmtId="44" fontId="87" fillId="0" borderId="69" xfId="0" applyNumberFormat="1" applyFont="1" applyBorder="1" applyAlignment="1" applyProtection="1">
      <alignment vertical="center" wrapText="1"/>
      <protection locked="0"/>
    </xf>
    <xf numFmtId="4" fontId="87" fillId="0" borderId="70" xfId="0" applyNumberFormat="1" applyFont="1" applyFill="1" applyBorder="1" applyAlignment="1" applyProtection="1">
      <alignment horizontal="right" vertical="center" wrapText="1" indent="2"/>
      <protection locked="0"/>
    </xf>
    <xf numFmtId="44" fontId="87" fillId="0" borderId="70" xfId="0" applyNumberFormat="1" applyFont="1" applyBorder="1" applyAlignment="1" applyProtection="1">
      <alignment vertical="center" wrapText="1"/>
      <protection locked="0"/>
    </xf>
    <xf numFmtId="4" fontId="87" fillId="0" borderId="62" xfId="0" applyNumberFormat="1" applyFont="1" applyFill="1" applyBorder="1" applyAlignment="1" applyProtection="1">
      <alignment horizontal="right" vertical="center" wrapText="1" indent="2"/>
      <protection locked="0"/>
    </xf>
    <xf numFmtId="44" fontId="87" fillId="0" borderId="62" xfId="0" applyNumberFormat="1" applyFont="1" applyBorder="1" applyAlignment="1" applyProtection="1">
      <alignment vertical="center" wrapText="1"/>
      <protection locked="0"/>
    </xf>
    <xf numFmtId="0" fontId="84" fillId="0" borderId="0" xfId="0" applyFont="1" applyBorder="1" applyAlignment="1" applyProtection="1">
      <alignment horizontal="right"/>
      <protection/>
    </xf>
    <xf numFmtId="166" fontId="87" fillId="0" borderId="20" xfId="0" applyNumberFormat="1" applyFont="1" applyBorder="1" applyAlignment="1" applyProtection="1">
      <alignment horizontal="right" vertical="center" wrapText="1"/>
      <protection locked="0"/>
    </xf>
    <xf numFmtId="166" fontId="87" fillId="0" borderId="71" xfId="0" applyNumberFormat="1" applyFont="1" applyBorder="1" applyAlignment="1" applyProtection="1">
      <alignment vertical="center" wrapText="1"/>
      <protection locked="0"/>
    </xf>
    <xf numFmtId="166" fontId="87" fillId="0" borderId="35" xfId="0" applyNumberFormat="1" applyFont="1" applyBorder="1" applyAlignment="1" applyProtection="1">
      <alignment horizontal="right" vertical="center" wrapText="1"/>
      <protection locked="0"/>
    </xf>
    <xf numFmtId="166" fontId="87" fillId="0" borderId="62" xfId="0" applyNumberFormat="1" applyFont="1" applyBorder="1" applyAlignment="1" applyProtection="1">
      <alignment horizontal="right" vertical="center" wrapText="1"/>
      <protection locked="0"/>
    </xf>
    <xf numFmtId="166" fontId="87" fillId="0" borderId="62" xfId="0" applyNumberFormat="1" applyFont="1" applyBorder="1" applyAlignment="1" applyProtection="1">
      <alignment vertical="center" wrapText="1"/>
      <protection locked="0"/>
    </xf>
    <xf numFmtId="167" fontId="87" fillId="0" borderId="24" xfId="0" applyNumberFormat="1" applyFont="1" applyFill="1" applyBorder="1" applyAlignment="1" applyProtection="1">
      <alignment horizontal="center" vertical="center" wrapText="1"/>
      <protection locked="0"/>
    </xf>
    <xf numFmtId="44" fontId="87" fillId="0" borderId="24" xfId="0" applyNumberFormat="1" applyFont="1" applyBorder="1" applyAlignment="1" applyProtection="1">
      <alignment vertical="center" wrapText="1"/>
      <protection locked="0"/>
    </xf>
    <xf numFmtId="44" fontId="87" fillId="0" borderId="35" xfId="0" applyNumberFormat="1" applyFont="1" applyBorder="1" applyAlignment="1" applyProtection="1">
      <alignment vertical="center" wrapText="1"/>
      <protection locked="0"/>
    </xf>
    <xf numFmtId="167" fontId="87" fillId="0" borderId="20" xfId="0" applyNumberFormat="1" applyFont="1" applyFill="1" applyBorder="1" applyAlignment="1" applyProtection="1">
      <alignment horizontal="center" vertical="center" wrapText="1"/>
      <protection locked="0"/>
    </xf>
    <xf numFmtId="167" fontId="87" fillId="0" borderId="35" xfId="0" applyNumberFormat="1" applyFont="1" applyFill="1" applyBorder="1" applyAlignment="1" applyProtection="1">
      <alignment horizontal="center" vertical="center" wrapText="1"/>
      <protection locked="0"/>
    </xf>
    <xf numFmtId="167" fontId="87" fillId="0" borderId="62" xfId="0" applyNumberFormat="1" applyFont="1" applyFill="1" applyBorder="1" applyAlignment="1" applyProtection="1">
      <alignment horizontal="center" vertical="center" wrapText="1"/>
      <protection locked="0"/>
    </xf>
    <xf numFmtId="0" fontId="88" fillId="0" borderId="0" xfId="0" applyFont="1" applyFill="1" applyAlignment="1" applyProtection="1">
      <alignment/>
      <protection/>
    </xf>
    <xf numFmtId="0" fontId="84" fillId="0" borderId="0" xfId="0" applyFont="1" applyAlignment="1" applyProtection="1">
      <alignment horizontal="right" vertical="center"/>
      <protection/>
    </xf>
    <xf numFmtId="170" fontId="87" fillId="0" borderId="12" xfId="0" applyNumberFormat="1" applyFont="1" applyBorder="1" applyAlignment="1" applyProtection="1">
      <alignment horizontal="center" vertical="center"/>
      <protection locked="0"/>
    </xf>
    <xf numFmtId="168" fontId="87" fillId="0" borderId="24" xfId="0" applyNumberFormat="1" applyFont="1" applyBorder="1" applyAlignment="1" applyProtection="1">
      <alignment horizontal="center" vertical="center"/>
      <protection locked="0"/>
    </xf>
    <xf numFmtId="0" fontId="87" fillId="0" borderId="24" xfId="0" applyFont="1" applyBorder="1" applyAlignment="1" applyProtection="1">
      <alignment horizontal="left" vertical="center" wrapText="1" indent="1"/>
      <protection locked="0"/>
    </xf>
    <xf numFmtId="0" fontId="87" fillId="0" borderId="46" xfId="0" applyFont="1" applyBorder="1" applyAlignment="1" applyProtection="1">
      <alignment horizontal="left" vertical="center" indent="1"/>
      <protection locked="0"/>
    </xf>
    <xf numFmtId="44" fontId="87" fillId="0" borderId="46" xfId="0" applyNumberFormat="1" applyFont="1" applyBorder="1" applyAlignment="1" applyProtection="1">
      <alignment horizontal="center" vertical="center"/>
      <protection locked="0"/>
    </xf>
    <xf numFmtId="44" fontId="87" fillId="0" borderId="25" xfId="0" applyNumberFormat="1" applyFont="1" applyBorder="1" applyAlignment="1" applyProtection="1">
      <alignment horizontal="center" vertical="center"/>
      <protection/>
    </xf>
    <xf numFmtId="170" fontId="87" fillId="0" borderId="53" xfId="0" applyNumberFormat="1" applyFont="1" applyBorder="1" applyAlignment="1" applyProtection="1">
      <alignment horizontal="center" vertical="center"/>
      <protection locked="0"/>
    </xf>
    <xf numFmtId="168" fontId="87" fillId="0" borderId="34" xfId="0" applyNumberFormat="1" applyFont="1" applyBorder="1" applyAlignment="1" applyProtection="1">
      <alignment horizontal="center" vertical="center"/>
      <protection locked="0"/>
    </xf>
    <xf numFmtId="0" fontId="87" fillId="0" borderId="34" xfId="0" applyFont="1" applyBorder="1" applyAlignment="1" applyProtection="1">
      <alignment horizontal="left" vertical="center" wrapText="1" indent="1"/>
      <protection locked="0"/>
    </xf>
    <xf numFmtId="0" fontId="87" fillId="0" borderId="54" xfId="0" applyFont="1" applyBorder="1" applyAlignment="1" applyProtection="1">
      <alignment horizontal="left" vertical="center" indent="1"/>
      <protection locked="0"/>
    </xf>
    <xf numFmtId="165" fontId="87" fillId="0" borderId="54" xfId="0" applyNumberFormat="1" applyFont="1" applyBorder="1" applyAlignment="1" applyProtection="1">
      <alignment horizontal="center" vertical="center"/>
      <protection locked="0"/>
    </xf>
    <xf numFmtId="165" fontId="87" fillId="0" borderId="11" xfId="0" applyNumberFormat="1" applyFont="1" applyBorder="1" applyAlignment="1" applyProtection="1">
      <alignment horizontal="center" vertical="center"/>
      <protection/>
    </xf>
    <xf numFmtId="170" fontId="87" fillId="0" borderId="32" xfId="0" applyNumberFormat="1" applyFont="1" applyBorder="1" applyAlignment="1" applyProtection="1">
      <alignment horizontal="center" vertical="center"/>
      <protection locked="0"/>
    </xf>
    <xf numFmtId="168" fontId="87" fillId="0" borderId="35" xfId="0" applyNumberFormat="1" applyFont="1" applyBorder="1" applyAlignment="1" applyProtection="1">
      <alignment horizontal="center" vertical="center"/>
      <protection locked="0"/>
    </xf>
    <xf numFmtId="0" fontId="87" fillId="0" borderId="35" xfId="0" applyFont="1" applyBorder="1" applyAlignment="1" applyProtection="1">
      <alignment horizontal="left" vertical="center" wrapText="1" indent="1"/>
      <protection locked="0"/>
    </xf>
    <xf numFmtId="0" fontId="87" fillId="0" borderId="72"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7"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3" xfId="0" applyFont="1" applyFill="1" applyBorder="1" applyAlignment="1" applyProtection="1">
      <alignment vertical="center" wrapText="1"/>
      <protection/>
    </xf>
    <xf numFmtId="0" fontId="85" fillId="0" borderId="25" xfId="0" applyFont="1" applyBorder="1" applyAlignment="1" applyProtection="1">
      <alignment horizontal="left" vertical="center" wrapText="1" indent="1"/>
      <protection locked="0"/>
    </xf>
    <xf numFmtId="0" fontId="39" fillId="0" borderId="0" xfId="0" applyFont="1" applyAlignment="1" applyProtection="1">
      <alignment/>
      <protection locked="0"/>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7" fillId="0" borderId="15" xfId="0" applyFont="1" applyFill="1" applyBorder="1" applyAlignment="1" applyProtection="1">
      <alignment horizontal="left" vertical="center" wrapText="1"/>
      <protection/>
    </xf>
    <xf numFmtId="0" fontId="88" fillId="0" borderId="15" xfId="0" applyFont="1" applyBorder="1" applyAlignment="1" applyProtection="1">
      <alignment/>
      <protection/>
    </xf>
    <xf numFmtId="164" fontId="85" fillId="0" borderId="72" xfId="0" applyNumberFormat="1" applyFont="1" applyFill="1" applyBorder="1" applyAlignment="1" applyProtection="1">
      <alignment horizontal="left" vertical="center" wrapText="1" indent="1"/>
      <protection locked="0"/>
    </xf>
    <xf numFmtId="164" fontId="85" fillId="0" borderId="74" xfId="0" applyNumberFormat="1" applyFont="1" applyFill="1" applyBorder="1" applyAlignment="1" applyProtection="1">
      <alignment horizontal="left" vertical="center" wrapText="1" indent="1"/>
      <protection locked="0"/>
    </xf>
    <xf numFmtId="164" fontId="85"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4"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6"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5"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5"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7" fillId="0" borderId="14" xfId="0" applyFont="1" applyBorder="1" applyAlignment="1" applyProtection="1">
      <alignment vertical="center" wrapText="1"/>
      <protection locked="0"/>
    </xf>
    <xf numFmtId="0" fontId="88" fillId="0" borderId="15" xfId="0" applyFont="1" applyBorder="1" applyAlignment="1">
      <alignment wrapText="1"/>
    </xf>
    <xf numFmtId="0" fontId="88"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8"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6" xfId="0" applyFont="1" applyFill="1" applyBorder="1" applyAlignment="1">
      <alignment vertical="center"/>
    </xf>
    <xf numFmtId="0" fontId="22" fillId="36" borderId="67" xfId="0" applyFont="1" applyFill="1" applyBorder="1" applyAlignment="1">
      <alignment vertical="center"/>
    </xf>
    <xf numFmtId="0" fontId="22" fillId="36" borderId="75"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3"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0" xfId="0" applyFill="1" applyBorder="1" applyAlignment="1" applyProtection="1">
      <alignment wrapText="1"/>
      <protection/>
    </xf>
    <xf numFmtId="164" fontId="85" fillId="0" borderId="76" xfId="0" applyNumberFormat="1" applyFont="1" applyFill="1" applyBorder="1" applyAlignment="1" applyProtection="1">
      <alignment vertical="center" wrapText="1"/>
      <protection locked="0"/>
    </xf>
    <xf numFmtId="0" fontId="85" fillId="0" borderId="75" xfId="0" applyFont="1" applyBorder="1" applyAlignment="1" applyProtection="1">
      <alignment vertical="center" wrapText="1"/>
      <protection locked="0"/>
    </xf>
    <xf numFmtId="0" fontId="85" fillId="0" borderId="61" xfId="0" applyFont="1" applyBorder="1" applyAlignment="1" applyProtection="1">
      <alignment vertical="center" wrapText="1"/>
      <protection locked="0"/>
    </xf>
    <xf numFmtId="0" fontId="87" fillId="0" borderId="0" xfId="0" applyFont="1" applyFill="1" applyBorder="1" applyAlignment="1" applyProtection="1">
      <alignment horizontal="left" vertical="center" wrapText="1"/>
      <protection/>
    </xf>
    <xf numFmtId="0" fontId="88" fillId="0" borderId="0" xfId="0" applyFont="1" applyBorder="1" applyAlignment="1" applyProtection="1">
      <alignment wrapText="1"/>
      <protection/>
    </xf>
    <xf numFmtId="0" fontId="88"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2"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59" xfId="0" applyFont="1" applyFill="1" applyBorder="1" applyAlignment="1">
      <alignment vertical="center"/>
    </xf>
    <xf numFmtId="44" fontId="7" fillId="33" borderId="81" xfId="48" applyFont="1" applyFill="1" applyBorder="1" applyAlignment="1">
      <alignment horizontal="center" vertical="center" wrapText="1"/>
    </xf>
    <xf numFmtId="0" fontId="0" fillId="0" borderId="68"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6"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6" xfId="0" applyFont="1" applyFill="1" applyBorder="1" applyAlignment="1">
      <alignment/>
    </xf>
    <xf numFmtId="0" fontId="8" fillId="0" borderId="66"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6" xfId="0" applyFont="1" applyFill="1" applyBorder="1" applyAlignment="1" applyProtection="1">
      <alignment/>
      <protection locked="0"/>
    </xf>
    <xf numFmtId="0" fontId="36" fillId="0" borderId="78" xfId="0" applyFont="1" applyFill="1" applyBorder="1" applyAlignment="1">
      <alignment horizontal="center" vertical="top"/>
    </xf>
    <xf numFmtId="0" fontId="19" fillId="0" borderId="66" xfId="0" applyFont="1" applyFill="1" applyBorder="1" applyAlignment="1" applyProtection="1">
      <alignment horizontal="center"/>
      <protection locked="0"/>
    </xf>
    <xf numFmtId="0" fontId="19" fillId="0" borderId="66" xfId="0" applyFont="1" applyFill="1" applyBorder="1" applyAlignment="1" applyProtection="1">
      <alignment/>
      <protection/>
    </xf>
    <xf numFmtId="0" fontId="8" fillId="0" borderId="66" xfId="0" applyFont="1" applyFill="1" applyBorder="1" applyAlignment="1" applyProtection="1">
      <alignmen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0">
      <selection activeCell="C26" sqref="C2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172</v>
      </c>
      <c r="C5" s="174" t="s">
        <v>16</v>
      </c>
      <c r="D5" s="181" t="s">
        <v>184</v>
      </c>
      <c r="E5" s="4"/>
      <c r="F5" s="4"/>
      <c r="G5" s="4"/>
      <c r="H5" s="4"/>
      <c r="I5" s="4"/>
      <c r="J5" s="4"/>
      <c r="K5" s="4"/>
      <c r="L5" s="4"/>
      <c r="M5" s="4"/>
      <c r="N5" s="4"/>
      <c r="O5" s="4"/>
      <c r="P5" s="4"/>
    </row>
    <row r="6" spans="1:16" ht="18.75" customHeight="1">
      <c r="A6" s="175" t="s">
        <v>1</v>
      </c>
      <c r="B6" s="311" t="s">
        <v>173</v>
      </c>
      <c r="C6" s="312"/>
      <c r="D6" s="313"/>
      <c r="E6" s="4"/>
      <c r="F6" s="4"/>
      <c r="G6" s="4"/>
      <c r="H6" s="4"/>
      <c r="I6" s="4"/>
      <c r="J6" s="4"/>
      <c r="K6" s="4"/>
      <c r="L6" s="4"/>
      <c r="M6" s="4"/>
      <c r="N6" s="4"/>
      <c r="O6" s="4"/>
      <c r="P6" s="4"/>
    </row>
    <row r="7" spans="1:16" ht="18.75" customHeight="1">
      <c r="A7" s="314" t="s">
        <v>67</v>
      </c>
      <c r="B7" s="315"/>
      <c r="C7" s="316"/>
      <c r="D7" s="182" t="s">
        <v>174</v>
      </c>
      <c r="E7" s="4"/>
      <c r="F7" s="4"/>
      <c r="G7" s="4"/>
      <c r="H7" s="4"/>
      <c r="I7" s="4"/>
      <c r="J7" s="4"/>
      <c r="K7" s="4"/>
      <c r="L7" s="4"/>
      <c r="M7" s="4"/>
      <c r="N7" s="4"/>
      <c r="O7" s="4"/>
      <c r="P7" s="4"/>
    </row>
    <row r="8" spans="1:16" ht="18.75" customHeight="1">
      <c r="A8" s="314" t="s">
        <v>134</v>
      </c>
      <c r="B8" s="317"/>
      <c r="C8" s="318"/>
      <c r="D8" s="183">
        <v>1</v>
      </c>
      <c r="E8" s="4"/>
      <c r="F8" s="4"/>
      <c r="G8" s="4"/>
      <c r="H8" s="4"/>
      <c r="I8" s="4"/>
      <c r="J8" s="4"/>
      <c r="K8" s="4"/>
      <c r="L8" s="4"/>
      <c r="M8" s="4"/>
      <c r="N8" s="4"/>
      <c r="O8" s="4"/>
      <c r="P8" s="4"/>
    </row>
    <row r="9" spans="1:16" ht="18.75" customHeight="1">
      <c r="A9" s="319" t="s">
        <v>133</v>
      </c>
      <c r="B9" s="320"/>
      <c r="C9" s="321"/>
      <c r="D9" s="184" t="s">
        <v>175</v>
      </c>
      <c r="E9" s="4"/>
      <c r="F9" s="4"/>
      <c r="G9" s="4"/>
      <c r="H9" s="4"/>
      <c r="I9" s="4"/>
      <c r="J9" s="4"/>
      <c r="K9" s="4"/>
      <c r="L9" s="4"/>
      <c r="M9" s="4"/>
      <c r="N9" s="4"/>
      <c r="O9" s="4"/>
      <c r="P9" s="4"/>
    </row>
    <row r="10" spans="1:16" ht="20.25" customHeight="1">
      <c r="A10" s="306" t="s">
        <v>75</v>
      </c>
      <c r="B10" s="307"/>
      <c r="C10" s="307"/>
      <c r="D10" s="308"/>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186</v>
      </c>
      <c r="C12" s="186" t="s">
        <v>177</v>
      </c>
      <c r="D12" s="187" t="s">
        <v>178</v>
      </c>
      <c r="E12" s="9"/>
      <c r="F12" s="4"/>
      <c r="G12" s="4"/>
      <c r="H12" s="4"/>
      <c r="I12" s="4"/>
      <c r="J12" s="4"/>
      <c r="K12" s="4"/>
      <c r="L12" s="4"/>
      <c r="M12" s="4"/>
      <c r="N12" s="4"/>
      <c r="O12" s="4"/>
      <c r="P12" s="4"/>
    </row>
    <row r="13" spans="1:16" ht="27" customHeight="1">
      <c r="A13" s="188" t="s">
        <v>185</v>
      </c>
      <c r="B13" s="189" t="s">
        <v>187</v>
      </c>
      <c r="C13" s="186" t="s">
        <v>177</v>
      </c>
      <c r="D13" s="187" t="s">
        <v>178</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185" t="s">
        <v>179</v>
      </c>
      <c r="B17" s="186" t="s">
        <v>183</v>
      </c>
      <c r="C17" s="186" t="s">
        <v>177</v>
      </c>
      <c r="D17" s="300" t="s">
        <v>180</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4"/>
      <c r="B22" s="302" t="s">
        <v>17</v>
      </c>
      <c r="C22" s="302" t="s">
        <v>17</v>
      </c>
      <c r="D22" s="196"/>
      <c r="E22" s="9"/>
      <c r="F22" s="4"/>
      <c r="G22" s="4"/>
      <c r="H22" s="4"/>
      <c r="I22" s="4"/>
      <c r="J22" s="4"/>
      <c r="K22" s="4"/>
      <c r="L22" s="4"/>
      <c r="M22" s="4"/>
      <c r="N22" s="4"/>
      <c r="O22" s="4"/>
      <c r="P22" s="4"/>
    </row>
    <row r="23" spans="1:16" ht="27" customHeight="1">
      <c r="A23" s="195"/>
      <c r="B23" s="303"/>
      <c r="C23" s="303"/>
      <c r="D23" s="197"/>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8" t="s">
        <v>188</v>
      </c>
      <c r="B25" s="302" t="s">
        <v>17</v>
      </c>
      <c r="C25" s="200" t="s">
        <v>177</v>
      </c>
      <c r="D25" s="187" t="s">
        <v>178</v>
      </c>
      <c r="E25" s="9"/>
      <c r="F25" s="4"/>
      <c r="G25" s="4"/>
      <c r="H25" s="4"/>
      <c r="I25" s="4"/>
      <c r="J25" s="4"/>
      <c r="K25" s="4"/>
      <c r="L25" s="4"/>
      <c r="M25" s="4"/>
      <c r="N25" s="4"/>
      <c r="O25" s="4"/>
      <c r="P25" s="4"/>
    </row>
    <row r="26" spans="1:16" ht="27" customHeight="1">
      <c r="A26" s="199"/>
      <c r="B26" s="303"/>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4" t="s">
        <v>70</v>
      </c>
      <c r="B28" s="305"/>
      <c r="C28" s="305"/>
      <c r="D28" s="305"/>
      <c r="E28" s="9"/>
      <c r="F28" s="4"/>
      <c r="G28" s="4"/>
      <c r="H28" s="4"/>
      <c r="I28" s="4"/>
      <c r="J28" s="4"/>
      <c r="K28" s="4"/>
      <c r="L28" s="4"/>
      <c r="M28" s="4"/>
      <c r="N28" s="4"/>
      <c r="O28" s="4"/>
      <c r="P28" s="4"/>
    </row>
    <row r="29" spans="1:16" ht="14.25" customHeight="1">
      <c r="A29" s="304" t="s">
        <v>71</v>
      </c>
      <c r="B29" s="305"/>
      <c r="C29" s="305"/>
      <c r="D29" s="305"/>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8">
      <selection activeCell="C35" sqref="C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R-4008-2017</v>
      </c>
      <c r="C4" s="204" t="s">
        <v>16</v>
      </c>
      <c r="D4" s="127" t="str">
        <f>Identification!D5</f>
        <v>Étape E</v>
      </c>
      <c r="E4" s="11"/>
      <c r="F4" s="4"/>
      <c r="G4" s="4"/>
      <c r="H4" s="4"/>
      <c r="I4" s="4"/>
      <c r="J4" s="4"/>
      <c r="K4" s="4"/>
      <c r="L4" s="4"/>
      <c r="M4" s="4"/>
      <c r="N4" s="4"/>
      <c r="O4" s="4"/>
      <c r="P4" s="4"/>
    </row>
    <row r="5" spans="1:16" ht="26.25" customHeight="1">
      <c r="A5" s="175" t="s">
        <v>1</v>
      </c>
      <c r="B5" s="322" t="str">
        <f>Identification!B6:D6</f>
        <v>Fédération canadienne de l'entreprise indépendante (FCEI) </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5" t="s">
        <v>2</v>
      </c>
      <c r="B7" s="334" t="s">
        <v>131</v>
      </c>
      <c r="C7" s="334"/>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68.35</v>
      </c>
      <c r="C9" s="296">
        <f>Honoraires!D14</f>
        <v>22.25</v>
      </c>
      <c r="D9" s="128">
        <f>Honoraires!H14</f>
        <v>17034.5</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65</v>
      </c>
      <c r="C11" s="296">
        <f>Honoraires!D20</f>
        <v>21</v>
      </c>
      <c r="D11" s="128">
        <f>Honoraires!H20</f>
        <v>20640</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0.5</v>
      </c>
      <c r="C15" s="296">
        <f>Honoraires!D28</f>
        <v>0</v>
      </c>
      <c r="D15" s="128">
        <f>Honoraires!H28</f>
        <v>40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133.9</v>
      </c>
      <c r="C17" s="239">
        <f>C9+C11+C13+C15</f>
        <v>43.3</v>
      </c>
      <c r="D17" s="240">
        <f>D9+D11+D13+D15</f>
        <v>37714.5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8" t="s">
        <v>4</v>
      </c>
      <c r="E20" s="4"/>
      <c r="F20" s="4"/>
      <c r="G20" s="4"/>
      <c r="H20" s="4"/>
      <c r="I20" s="4"/>
      <c r="J20" s="4"/>
      <c r="K20" s="4"/>
      <c r="L20" s="4"/>
      <c r="M20" s="4"/>
      <c r="N20" s="4"/>
      <c r="O20" s="4"/>
      <c r="P20" s="4"/>
    </row>
    <row r="21" spans="1:16" ht="19.5" customHeight="1">
      <c r="A21" s="347" t="s">
        <v>22</v>
      </c>
      <c r="B21" s="348"/>
      <c r="C21" s="349"/>
      <c r="D21" s="129">
        <f>ROUND(0.03*D17,2)</f>
        <v>1131.44</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47" t="s">
        <v>5</v>
      </c>
      <c r="B23" s="350"/>
      <c r="C23" s="351"/>
      <c r="D23" s="128">
        <f>'Dépenses '!F21</f>
        <v>841.48</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52" t="s">
        <v>119</v>
      </c>
      <c r="B25" s="353"/>
      <c r="C25" s="354"/>
      <c r="D25" s="128">
        <f>'Dépenses '!F27</f>
        <v>0</v>
      </c>
      <c r="E25" s="9"/>
      <c r="F25" s="4"/>
      <c r="G25" s="4"/>
      <c r="H25" s="4"/>
      <c r="I25" s="4"/>
      <c r="J25" s="4"/>
      <c r="K25" s="4"/>
      <c r="L25" s="4"/>
      <c r="M25" s="4"/>
      <c r="N25" s="4"/>
      <c r="O25" s="4"/>
      <c r="P25" s="4"/>
    </row>
    <row r="26" spans="1:16" ht="10.5" customHeight="1">
      <c r="A26" s="215"/>
      <c r="B26" s="216"/>
      <c r="C26" s="217"/>
      <c r="D26" s="118" t="s">
        <v>169</v>
      </c>
      <c r="E26" s="9"/>
      <c r="F26" s="9"/>
      <c r="G26" s="4"/>
      <c r="H26" s="4"/>
      <c r="I26" s="4"/>
      <c r="J26" s="4"/>
      <c r="K26" s="4"/>
      <c r="L26" s="4"/>
      <c r="M26" s="4"/>
      <c r="N26" s="4"/>
      <c r="O26" s="4"/>
      <c r="P26" s="4"/>
    </row>
    <row r="27" spans="1:16" ht="22.5" customHeight="1">
      <c r="A27" s="344" t="s">
        <v>59</v>
      </c>
      <c r="B27" s="345"/>
      <c r="C27" s="346"/>
      <c r="D27" s="241">
        <f>D21+D23+D25</f>
        <v>1972.92</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25" t="s">
        <v>126</v>
      </c>
      <c r="B29" s="326"/>
      <c r="C29" s="327"/>
      <c r="D29" s="241">
        <f>'Séances de travail'!G20</f>
        <v>0</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55" t="s">
        <v>111</v>
      </c>
      <c r="B31" s="356"/>
      <c r="C31" s="357"/>
      <c r="D31" s="242">
        <f>D17+D27+D29</f>
        <v>39687.42</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41" t="s">
        <v>137</v>
      </c>
      <c r="B33" s="342"/>
      <c r="C33" s="343"/>
      <c r="D33" s="203"/>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301">
        <v>46597.2</v>
      </c>
      <c r="D35" s="243">
        <f>ROUND((D31-C35)/C35,4)</f>
        <v>-0.148</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D17" sqref="D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0" t="s">
        <v>79</v>
      </c>
      <c r="I1" s="4"/>
      <c r="J1" s="4"/>
      <c r="K1" s="4"/>
      <c r="L1" s="4"/>
      <c r="M1" s="4"/>
      <c r="N1" s="4"/>
      <c r="O1" s="4"/>
      <c r="P1" s="4"/>
      <c r="Q1" s="4"/>
    </row>
    <row r="2" spans="2:17" ht="22.5" customHeight="1">
      <c r="B2" s="150"/>
      <c r="C2" s="150"/>
      <c r="D2" s="150"/>
      <c r="E2" s="150"/>
      <c r="F2" s="153"/>
      <c r="G2" s="152"/>
      <c r="H2" s="250" t="s">
        <v>3</v>
      </c>
      <c r="I2" s="4"/>
      <c r="J2" s="4"/>
      <c r="K2" s="4"/>
      <c r="L2" s="4"/>
      <c r="M2" s="4"/>
      <c r="N2" s="4"/>
      <c r="O2" s="4"/>
      <c r="P2" s="4"/>
      <c r="Q2" s="4"/>
    </row>
    <row r="3" spans="1:17" ht="36.75" customHeight="1">
      <c r="A3" s="309" t="s">
        <v>136</v>
      </c>
      <c r="B3" s="339"/>
      <c r="C3" s="339"/>
      <c r="D3" s="339"/>
      <c r="E3" s="339"/>
      <c r="F3" s="339"/>
      <c r="G3" s="339"/>
      <c r="H3" s="339"/>
      <c r="I3" s="11"/>
      <c r="J3" s="11"/>
      <c r="K3" s="11"/>
      <c r="L3" s="11"/>
      <c r="M3" s="11"/>
      <c r="N3" s="11"/>
      <c r="O3" s="11"/>
      <c r="P3" s="11"/>
      <c r="Q3" s="11"/>
    </row>
    <row r="4" spans="1:17" ht="26.25" customHeight="1">
      <c r="A4" s="154" t="s">
        <v>0</v>
      </c>
      <c r="B4" s="130"/>
      <c r="C4" s="155" t="str">
        <f>Identification!B5</f>
        <v>R-4008-2017</v>
      </c>
      <c r="D4" s="385" t="s">
        <v>16</v>
      </c>
      <c r="E4" s="386"/>
      <c r="F4" s="380" t="str">
        <f>Identification!D5</f>
        <v>Étape E</v>
      </c>
      <c r="G4" s="381"/>
      <c r="H4" s="382"/>
      <c r="I4" s="11"/>
      <c r="J4" s="11"/>
      <c r="K4" s="11"/>
      <c r="L4" s="11"/>
      <c r="M4" s="11"/>
      <c r="N4" s="11"/>
      <c r="O4" s="11"/>
      <c r="P4" s="11"/>
      <c r="Q4" s="11"/>
    </row>
    <row r="5" spans="1:17" ht="26.25" customHeight="1">
      <c r="A5" s="131" t="s">
        <v>1</v>
      </c>
      <c r="B5" s="132"/>
      <c r="C5" s="322" t="str">
        <f>Identification!B6</f>
        <v>Fédération canadienne de l'entreprise indépendante (FCEI) </v>
      </c>
      <c r="D5" s="383"/>
      <c r="E5" s="383"/>
      <c r="F5" s="383"/>
      <c r="G5" s="383"/>
      <c r="H5" s="384"/>
      <c r="I5" s="11"/>
      <c r="J5" s="11"/>
      <c r="K5" s="11"/>
      <c r="L5" s="11"/>
      <c r="M5" s="11"/>
      <c r="N5" s="11"/>
      <c r="O5" s="11"/>
      <c r="P5" s="11"/>
      <c r="Q5" s="11"/>
    </row>
    <row r="6" spans="1:17" ht="20.25" customHeight="1">
      <c r="A6" s="232"/>
      <c r="B6" s="366" t="s">
        <v>58</v>
      </c>
      <c r="C6" s="367"/>
      <c r="D6" s="367"/>
      <c r="E6" s="367"/>
      <c r="F6" s="368"/>
      <c r="G6" s="368"/>
      <c r="H6" s="369"/>
      <c r="I6" s="11"/>
      <c r="J6" s="11"/>
      <c r="K6" s="11"/>
      <c r="L6" s="11"/>
      <c r="M6" s="11"/>
      <c r="N6" s="11"/>
      <c r="O6" s="11"/>
      <c r="P6" s="11"/>
      <c r="Q6" s="11"/>
    </row>
    <row r="7" spans="1:17" ht="3.75" customHeight="1">
      <c r="A7" s="143"/>
      <c r="B7" s="144"/>
      <c r="C7" s="370"/>
      <c r="D7" s="371"/>
      <c r="E7" s="133"/>
      <c r="F7" s="133"/>
      <c r="G7" s="133"/>
      <c r="H7" s="134"/>
      <c r="I7" s="11"/>
      <c r="J7" s="11"/>
      <c r="K7" s="11"/>
      <c r="L7" s="11"/>
      <c r="M7" s="11"/>
      <c r="N7" s="11"/>
      <c r="O7" s="11"/>
      <c r="P7" s="11"/>
      <c r="Q7" s="11"/>
    </row>
    <row r="8" spans="1:17" ht="17.25" customHeight="1">
      <c r="A8" s="135" t="s">
        <v>2</v>
      </c>
      <c r="B8" s="145"/>
      <c r="C8" s="364" t="s">
        <v>139</v>
      </c>
      <c r="D8" s="36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2" t="s">
        <v>115</v>
      </c>
      <c r="B10" s="147" t="str">
        <f>Identification!A12</f>
        <v>Jean-Philippe Therriault </v>
      </c>
      <c r="C10" s="244">
        <v>52.9</v>
      </c>
      <c r="D10" s="244">
        <v>21</v>
      </c>
      <c r="E10" s="245">
        <v>200</v>
      </c>
      <c r="F10" s="169">
        <f>ROUND(((D10*E10)+(C10*E10)),2)</f>
        <v>14780</v>
      </c>
      <c r="G10" s="251"/>
      <c r="H10" s="166">
        <f>ROUND(F10+G10,2)</f>
        <v>14780</v>
      </c>
      <c r="I10" s="11"/>
      <c r="J10" s="11"/>
      <c r="K10" s="11"/>
      <c r="L10" s="11"/>
      <c r="M10" s="11"/>
      <c r="N10" s="11"/>
      <c r="O10" s="11"/>
      <c r="P10" s="11"/>
      <c r="Q10" s="11"/>
    </row>
    <row r="11" spans="1:17" ht="20.25" customHeight="1">
      <c r="A11" s="373"/>
      <c r="B11" s="147" t="str">
        <f>Identification!A13</f>
        <v>Samuel Lepage </v>
      </c>
      <c r="C11" s="246">
        <v>15.45</v>
      </c>
      <c r="D11" s="246">
        <v>1.25</v>
      </c>
      <c r="E11" s="247">
        <v>135</v>
      </c>
      <c r="F11" s="170">
        <f>ROUND(((D11*E11)+(C11*E11)),2)</f>
        <v>2254.5</v>
      </c>
      <c r="G11" s="252"/>
      <c r="H11" s="167">
        <f>ROUND(F11+G11,2)</f>
        <v>2254.5</v>
      </c>
      <c r="I11" s="11"/>
      <c r="J11" s="11"/>
      <c r="K11" s="11"/>
      <c r="L11" s="11"/>
      <c r="M11" s="11"/>
      <c r="N11" s="11"/>
      <c r="O11" s="11"/>
      <c r="P11" s="11"/>
      <c r="Q11" s="11"/>
    </row>
    <row r="12" spans="1:17" ht="20.25" customHeight="1">
      <c r="A12" s="373"/>
      <c r="B12" s="148">
        <f>Identification!A14</f>
        <v>0</v>
      </c>
      <c r="C12" s="246"/>
      <c r="D12" s="246"/>
      <c r="E12" s="247"/>
      <c r="F12" s="170">
        <f>ROUND(((D12*E12)+(C12*E12)),2)</f>
        <v>0</v>
      </c>
      <c r="G12" s="253"/>
      <c r="H12" s="167">
        <f>ROUND(F12+G12,2)</f>
        <v>0</v>
      </c>
      <c r="I12" s="11"/>
      <c r="J12" s="11"/>
      <c r="K12" s="11"/>
      <c r="L12" s="11"/>
      <c r="M12" s="11"/>
      <c r="N12" s="11"/>
      <c r="O12" s="11"/>
      <c r="P12" s="11"/>
      <c r="Q12" s="11"/>
    </row>
    <row r="13" spans="1:17" ht="20.25" customHeight="1">
      <c r="A13" s="373"/>
      <c r="B13" s="149">
        <f>Identification!A15</f>
        <v>0</v>
      </c>
      <c r="C13" s="248"/>
      <c r="D13" s="248"/>
      <c r="E13" s="249"/>
      <c r="F13" s="165">
        <f>ROUND(((D13*E13)+(C13*E13)),2)</f>
        <v>0</v>
      </c>
      <c r="G13" s="254"/>
      <c r="H13" s="168">
        <f>ROUND(F13+G13,2)</f>
        <v>0</v>
      </c>
      <c r="I13" s="11"/>
      <c r="J13" s="11"/>
      <c r="K13" s="11"/>
      <c r="L13" s="11"/>
      <c r="M13" s="11"/>
      <c r="N13" s="11"/>
      <c r="O13" s="11"/>
      <c r="P13" s="11"/>
      <c r="Q13" s="11"/>
    </row>
    <row r="14" spans="1:17" ht="20.25" customHeight="1">
      <c r="A14" s="374"/>
      <c r="B14" s="158" t="s">
        <v>18</v>
      </c>
      <c r="C14" s="159">
        <f>SUM(C10:C13)</f>
        <v>68.35</v>
      </c>
      <c r="D14" s="159">
        <f>SUM(D10:D13)</f>
        <v>22.25</v>
      </c>
      <c r="E14" s="360"/>
      <c r="F14" s="160">
        <f>F10+F11+F12+F13</f>
        <v>17034.5</v>
      </c>
      <c r="G14" s="160">
        <f>G10+G11+G12+G13</f>
        <v>0</v>
      </c>
      <c r="H14" s="161">
        <f>ROUND(F14+G14,2)</f>
        <v>17034.5</v>
      </c>
      <c r="I14" s="11"/>
      <c r="J14" s="11"/>
      <c r="K14" s="11"/>
      <c r="L14" s="11"/>
      <c r="M14" s="11"/>
      <c r="N14" s="11"/>
      <c r="O14" s="11"/>
      <c r="P14" s="11"/>
      <c r="Q14" s="11"/>
    </row>
    <row r="15" spans="1:17" ht="12.75" customHeight="1">
      <c r="A15" s="37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72" t="s">
        <v>116</v>
      </c>
      <c r="B16" s="147" t="str">
        <f>Identification!A17</f>
        <v>Antoine Gosselin</v>
      </c>
      <c r="C16" s="244">
        <f>86-21</f>
        <v>65</v>
      </c>
      <c r="D16" s="244">
        <v>21</v>
      </c>
      <c r="E16" s="245">
        <v>240</v>
      </c>
      <c r="F16" s="169">
        <f>ROUND(((D16*E16)+(C16*E16)),2)</f>
        <v>20640</v>
      </c>
      <c r="G16" s="251"/>
      <c r="H16" s="166">
        <f>ROUND(F16+G16,2)</f>
        <v>20640</v>
      </c>
      <c r="I16" s="11"/>
      <c r="J16" s="11"/>
      <c r="K16" s="11"/>
      <c r="L16" s="11"/>
      <c r="M16" s="11"/>
      <c r="N16" s="11"/>
      <c r="O16" s="11"/>
      <c r="P16" s="11"/>
      <c r="Q16" s="11"/>
    </row>
    <row r="17" spans="1:17" ht="20.25" customHeight="1">
      <c r="A17" s="373"/>
      <c r="B17" s="147">
        <f>Identification!A18</f>
        <v>0</v>
      </c>
      <c r="C17" s="246"/>
      <c r="D17" s="246"/>
      <c r="E17" s="247"/>
      <c r="F17" s="170">
        <f>ROUND(((D17*E17)+(C17*E17)),2)</f>
        <v>0</v>
      </c>
      <c r="G17" s="252"/>
      <c r="H17" s="167">
        <f>ROUND(F17+G17,2)</f>
        <v>0</v>
      </c>
      <c r="I17" s="11"/>
      <c r="J17" s="11"/>
      <c r="K17" s="11"/>
      <c r="L17" s="11"/>
      <c r="M17" s="11"/>
      <c r="N17" s="11"/>
      <c r="O17" s="11"/>
      <c r="P17" s="11"/>
      <c r="Q17" s="11"/>
    </row>
    <row r="18" spans="1:17" ht="20.25" customHeight="1">
      <c r="A18" s="373"/>
      <c r="B18" s="148">
        <f>Identification!A19</f>
        <v>0</v>
      </c>
      <c r="C18" s="246"/>
      <c r="D18" s="246"/>
      <c r="E18" s="247"/>
      <c r="F18" s="170">
        <f>ROUND(((D18*E18)+(C18*E18)),2)</f>
        <v>0</v>
      </c>
      <c r="G18" s="253"/>
      <c r="H18" s="167">
        <f>ROUND(F18+G18,2)</f>
        <v>0</v>
      </c>
      <c r="I18" s="11"/>
      <c r="J18" s="11"/>
      <c r="K18" s="11"/>
      <c r="L18" s="11"/>
      <c r="M18" s="11"/>
      <c r="N18" s="11"/>
      <c r="O18" s="11"/>
      <c r="P18" s="11"/>
      <c r="Q18" s="11"/>
    </row>
    <row r="19" spans="1:17" ht="20.25" customHeight="1">
      <c r="A19" s="373"/>
      <c r="B19" s="149">
        <f>Identification!A20</f>
        <v>0</v>
      </c>
      <c r="C19" s="248"/>
      <c r="D19" s="248"/>
      <c r="E19" s="249"/>
      <c r="F19" s="165">
        <f>ROUND(((D19*E19)+(C19*E19)),2)</f>
        <v>0</v>
      </c>
      <c r="G19" s="254"/>
      <c r="H19" s="168">
        <f>ROUND(F19+G19,2)</f>
        <v>0</v>
      </c>
      <c r="I19" s="11"/>
      <c r="J19" s="11"/>
      <c r="K19" s="11"/>
      <c r="L19" s="11"/>
      <c r="M19" s="11"/>
      <c r="N19" s="11"/>
      <c r="O19" s="11"/>
      <c r="P19" s="11"/>
      <c r="Q19" s="11"/>
    </row>
    <row r="20" spans="1:17" ht="20.25" customHeight="1">
      <c r="A20" s="374"/>
      <c r="B20" s="158" t="s">
        <v>18</v>
      </c>
      <c r="C20" s="159">
        <f>SUM(C16:C19)</f>
        <v>65</v>
      </c>
      <c r="D20" s="159">
        <f>SUM(D16:D19)</f>
        <v>21</v>
      </c>
      <c r="E20" s="360"/>
      <c r="F20" s="160">
        <f>F16+F17+F18+F19</f>
        <v>20640</v>
      </c>
      <c r="G20" s="160">
        <f>G16+G17+G18+G19</f>
        <v>0</v>
      </c>
      <c r="H20" s="161">
        <f>ROUND(F20+G20,2)</f>
        <v>20640</v>
      </c>
      <c r="I20" s="11"/>
      <c r="J20" s="11"/>
      <c r="K20" s="11"/>
      <c r="L20" s="11"/>
      <c r="M20" s="11"/>
      <c r="N20" s="11"/>
      <c r="O20" s="11"/>
      <c r="P20" s="11"/>
      <c r="Q20" s="11"/>
    </row>
    <row r="21" spans="1:17" ht="12.75" customHeight="1">
      <c r="A21" s="37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72" t="s">
        <v>142</v>
      </c>
      <c r="B22" s="156">
        <f>Identification!A22</f>
        <v>0</v>
      </c>
      <c r="C22" s="244"/>
      <c r="D22" s="244"/>
      <c r="E22" s="245"/>
      <c r="F22" s="169">
        <f>ROUND(((D22*E22)+(C22*E22)),2)</f>
        <v>0</v>
      </c>
      <c r="G22" s="251"/>
      <c r="H22" s="166">
        <f>ROUND(F22+G22,2)</f>
        <v>0</v>
      </c>
      <c r="I22" s="11"/>
      <c r="J22" s="11"/>
      <c r="K22" s="11"/>
      <c r="L22" s="11"/>
      <c r="M22" s="11"/>
      <c r="N22" s="11"/>
      <c r="O22" s="11"/>
      <c r="P22" s="11"/>
      <c r="Q22" s="11"/>
    </row>
    <row r="23" spans="1:17" ht="20.25" customHeight="1">
      <c r="A23" s="373"/>
      <c r="B23" s="157">
        <f>Identification!A23</f>
        <v>0</v>
      </c>
      <c r="C23" s="248"/>
      <c r="D23" s="248"/>
      <c r="E23" s="249"/>
      <c r="F23" s="165">
        <f>ROUND(((D23*E23)+(C23*E23)),2)</f>
        <v>0</v>
      </c>
      <c r="G23" s="255"/>
      <c r="H23" s="168">
        <f>ROUND(F23+G23,2)</f>
        <v>0</v>
      </c>
      <c r="I23" s="11"/>
      <c r="J23" s="11"/>
      <c r="K23" s="11"/>
      <c r="L23" s="11"/>
      <c r="M23" s="11"/>
      <c r="N23" s="11"/>
      <c r="O23" s="11"/>
      <c r="P23" s="11"/>
      <c r="Q23" s="11"/>
    </row>
    <row r="24" spans="1:17" ht="20.25" customHeight="1">
      <c r="A24" s="37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7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72" t="s">
        <v>143</v>
      </c>
      <c r="B26" s="156" t="str">
        <f>Identification!A25</f>
        <v>Justine Grandmont-Pruvost</v>
      </c>
      <c r="C26" s="244">
        <v>0.5</v>
      </c>
      <c r="D26" s="244"/>
      <c r="E26" s="245">
        <v>80</v>
      </c>
      <c r="F26" s="169">
        <f>ROUND(((D26*E26)+(C26*E26)),2)</f>
        <v>40</v>
      </c>
      <c r="G26" s="251"/>
      <c r="H26" s="166">
        <f>ROUND(F26+G26,2)</f>
        <v>40</v>
      </c>
      <c r="I26" s="11"/>
      <c r="J26" s="11"/>
      <c r="K26" s="11"/>
      <c r="L26" s="11"/>
      <c r="M26" s="11"/>
      <c r="N26" s="11"/>
      <c r="O26" s="11"/>
      <c r="P26" s="11"/>
      <c r="Q26" s="11"/>
    </row>
    <row r="27" spans="1:17" ht="20.25" customHeight="1">
      <c r="A27" s="373"/>
      <c r="B27" s="157">
        <f>Identification!A26</f>
        <v>0</v>
      </c>
      <c r="C27" s="248"/>
      <c r="D27" s="248"/>
      <c r="E27" s="249"/>
      <c r="F27" s="165">
        <f>ROUND(((D27*E27)+(C27*E27)),2)</f>
        <v>0</v>
      </c>
      <c r="G27" s="255"/>
      <c r="H27" s="168">
        <f>ROUND(F27+G27,2)</f>
        <v>0</v>
      </c>
      <c r="I27" s="11"/>
      <c r="J27" s="11"/>
      <c r="K27" s="11"/>
      <c r="L27" s="11"/>
      <c r="M27" s="11"/>
      <c r="N27" s="11"/>
      <c r="O27" s="11"/>
      <c r="P27" s="11"/>
      <c r="Q27" s="11"/>
    </row>
    <row r="28" spans="1:17" ht="20.25" customHeight="1">
      <c r="A28" s="374"/>
      <c r="B28" s="158" t="s">
        <v>18</v>
      </c>
      <c r="C28" s="159">
        <f>SUM(C26:C27)</f>
        <v>0.5</v>
      </c>
      <c r="D28" s="159">
        <f>SUM(D26:D27)</f>
        <v>0</v>
      </c>
      <c r="E28" s="360"/>
      <c r="F28" s="160">
        <f>F26+F27</f>
        <v>40</v>
      </c>
      <c r="G28" s="160">
        <f>G26+G27</f>
        <v>0</v>
      </c>
      <c r="H28" s="161">
        <f>ROUND(F28+G28,2)</f>
        <v>40</v>
      </c>
      <c r="I28" s="11"/>
      <c r="J28" s="11"/>
      <c r="K28" s="11"/>
      <c r="L28" s="11"/>
      <c r="M28" s="11"/>
      <c r="N28" s="11"/>
      <c r="O28" s="11"/>
      <c r="P28" s="11"/>
      <c r="Q28" s="11"/>
    </row>
    <row r="29" spans="1:17" ht="12.75" customHeight="1">
      <c r="A29" s="37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77" t="s">
        <v>66</v>
      </c>
      <c r="B30" s="378"/>
      <c r="C30" s="378"/>
      <c r="D30" s="378"/>
      <c r="E30" s="379"/>
      <c r="F30" s="236">
        <f>F14+F20+F24+F28</f>
        <v>37714.5</v>
      </c>
      <c r="G30" s="236">
        <f>G14+G20+G24+G28</f>
        <v>0</v>
      </c>
      <c r="H30" s="237">
        <f>H14+H20+H24+H28</f>
        <v>37714.5</v>
      </c>
      <c r="I30" s="11"/>
      <c r="J30" s="11"/>
      <c r="K30" s="11"/>
      <c r="L30" s="11"/>
      <c r="M30" s="11"/>
      <c r="N30" s="11"/>
      <c r="O30" s="11"/>
      <c r="P30" s="11"/>
      <c r="Q30" s="11"/>
    </row>
    <row r="31" spans="1:17" ht="12" customHeight="1">
      <c r="A31" s="362"/>
      <c r="B31" s="363"/>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16" sqref="B1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2"/>
      <c r="G1" s="117" t="s">
        <v>79</v>
      </c>
      <c r="H1" s="4"/>
      <c r="I1" s="4"/>
      <c r="J1" s="4"/>
      <c r="K1" s="4"/>
      <c r="L1" s="4"/>
      <c r="M1" s="4"/>
      <c r="N1" s="4"/>
      <c r="O1" s="4"/>
      <c r="P1" s="4"/>
    </row>
    <row r="2" spans="5:16" ht="22.5" customHeight="1">
      <c r="E2" s="124"/>
      <c r="F2" s="262"/>
      <c r="G2" s="117" t="s">
        <v>77</v>
      </c>
      <c r="H2" s="4"/>
      <c r="I2" s="4"/>
      <c r="J2" s="4"/>
      <c r="K2" s="4"/>
      <c r="L2" s="4"/>
      <c r="M2" s="4"/>
      <c r="N2" s="4"/>
      <c r="O2" s="4"/>
      <c r="P2" s="4"/>
    </row>
    <row r="3" spans="1:16" ht="36.75" customHeight="1">
      <c r="A3" s="398" t="s">
        <v>136</v>
      </c>
      <c r="B3" s="399"/>
      <c r="C3" s="399"/>
      <c r="D3" s="399"/>
      <c r="E3" s="400"/>
      <c r="F3" s="400"/>
      <c r="G3" s="11"/>
      <c r="H3" s="11"/>
      <c r="I3" s="11"/>
      <c r="J3" s="11"/>
      <c r="K3" s="11"/>
      <c r="L3" s="11"/>
      <c r="M3" s="11"/>
      <c r="N3" s="11"/>
      <c r="O3" s="11"/>
      <c r="P3" s="11"/>
    </row>
    <row r="4" spans="1:16" ht="26.25" customHeight="1">
      <c r="A4" s="3" t="s">
        <v>0</v>
      </c>
      <c r="B4" s="126" t="str">
        <f>Identification!B5</f>
        <v>R-4008-2017</v>
      </c>
      <c r="C4" s="401" t="s">
        <v>16</v>
      </c>
      <c r="D4" s="402"/>
      <c r="E4" s="403" t="str">
        <f>Identification!D5</f>
        <v>Étape E</v>
      </c>
      <c r="F4" s="404"/>
      <c r="G4" s="11"/>
      <c r="H4" s="11"/>
      <c r="I4" s="11"/>
      <c r="J4" s="11"/>
      <c r="K4" s="11"/>
      <c r="L4" s="11"/>
      <c r="M4" s="11"/>
      <c r="N4" s="11"/>
      <c r="O4" s="11"/>
      <c r="P4" s="11"/>
    </row>
    <row r="5" spans="1:16" ht="26.25" customHeight="1">
      <c r="A5" s="10" t="s">
        <v>1</v>
      </c>
      <c r="B5" s="405" t="str">
        <f>Identification!B6:D6</f>
        <v>Fédération canadienne de l'entreprise indépendante (FCEI) </v>
      </c>
      <c r="C5" s="406"/>
      <c r="D5" s="406"/>
      <c r="E5" s="406"/>
      <c r="F5" s="407"/>
      <c r="G5" s="11"/>
      <c r="H5" s="11"/>
      <c r="I5" s="11"/>
      <c r="J5" s="11"/>
      <c r="K5" s="11"/>
      <c r="L5" s="11"/>
      <c r="M5" s="11"/>
      <c r="N5" s="11"/>
      <c r="O5" s="11"/>
      <c r="P5" s="11"/>
    </row>
    <row r="6" spans="1:16" ht="26.25" customHeight="1">
      <c r="A6" s="18" t="s">
        <v>74</v>
      </c>
      <c r="B6" s="395" t="s">
        <v>179</v>
      </c>
      <c r="C6" s="396"/>
      <c r="D6" s="396"/>
      <c r="E6" s="396"/>
      <c r="F6" s="397"/>
      <c r="G6" s="11"/>
      <c r="H6" s="11"/>
      <c r="I6" s="11"/>
      <c r="J6" s="11"/>
      <c r="K6" s="11"/>
      <c r="L6" s="11"/>
      <c r="M6" s="11"/>
      <c r="N6" s="11"/>
      <c r="O6" s="11"/>
      <c r="P6" s="11"/>
    </row>
    <row r="7" spans="1:16" ht="20.25" customHeight="1">
      <c r="A7" s="391" t="s">
        <v>72</v>
      </c>
      <c r="B7" s="392"/>
      <c r="C7" s="392"/>
      <c r="D7" s="392"/>
      <c r="E7" s="393"/>
      <c r="F7" s="39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v>504</v>
      </c>
      <c r="D10" s="35">
        <f>ROUND(0.47*C10,2)</f>
        <v>236.88</v>
      </c>
      <c r="E10" s="257">
        <v>35.47</v>
      </c>
      <c r="F10" s="36">
        <f>ROUND(D10+E10,2)</f>
        <v>272.35</v>
      </c>
      <c r="G10" s="11"/>
      <c r="H10" s="11"/>
      <c r="I10" s="11"/>
      <c r="J10" s="11"/>
      <c r="K10" s="11"/>
      <c r="L10" s="11"/>
      <c r="M10" s="11"/>
      <c r="N10" s="11"/>
      <c r="O10" s="11"/>
      <c r="P10" s="11"/>
    </row>
    <row r="11" spans="1:16" ht="27" customHeight="1">
      <c r="A11" s="44" t="s">
        <v>9</v>
      </c>
      <c r="B11" s="408" t="s">
        <v>10</v>
      </c>
      <c r="C11" s="59"/>
      <c r="D11" s="258"/>
      <c r="E11" s="258"/>
      <c r="F11" s="37">
        <f>ROUND(D11+E11,2)</f>
        <v>0</v>
      </c>
      <c r="G11" s="11"/>
      <c r="H11" s="11"/>
      <c r="I11" s="11"/>
      <c r="J11" s="11"/>
      <c r="K11" s="11"/>
      <c r="L11" s="11"/>
      <c r="M11" s="11"/>
      <c r="N11" s="11"/>
      <c r="O11" s="11"/>
      <c r="P11" s="11"/>
    </row>
    <row r="12" spans="1:16" ht="27" customHeight="1">
      <c r="A12" s="44" t="s">
        <v>11</v>
      </c>
      <c r="B12" s="409"/>
      <c r="C12" s="60"/>
      <c r="D12" s="258"/>
      <c r="E12" s="258"/>
      <c r="F12" s="37">
        <f>ROUND(D12+E12,2)</f>
        <v>0</v>
      </c>
      <c r="G12" s="11"/>
      <c r="H12" s="11"/>
      <c r="I12" s="11"/>
      <c r="J12" s="11"/>
      <c r="K12" s="11"/>
      <c r="L12" s="11"/>
      <c r="M12" s="11"/>
      <c r="N12" s="11"/>
      <c r="O12" s="11"/>
      <c r="P12" s="11"/>
    </row>
    <row r="13" spans="1:16" ht="26.25" customHeight="1">
      <c r="A13" s="45" t="s">
        <v>12</v>
      </c>
      <c r="B13" s="410"/>
      <c r="C13" s="61"/>
      <c r="D13" s="249"/>
      <c r="E13" s="249"/>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v>165</v>
      </c>
      <c r="C16" s="259">
        <v>3</v>
      </c>
      <c r="D16" s="35">
        <f>ROUND(B16*C16,2)</f>
        <v>495</v>
      </c>
      <c r="E16" s="257">
        <v>74.13</v>
      </c>
      <c r="F16" s="36">
        <f>ROUND(D16+E16,2)</f>
        <v>569.13</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4" t="s">
        <v>17</v>
      </c>
      <c r="F20" s="38">
        <f>ROUND(B20*C20,2)</f>
        <v>0</v>
      </c>
      <c r="G20" s="15"/>
      <c r="H20" s="15"/>
      <c r="I20" s="15"/>
      <c r="J20" s="15"/>
      <c r="K20" s="15"/>
      <c r="L20" s="15"/>
      <c r="M20" s="15"/>
      <c r="N20" s="15"/>
      <c r="O20" s="15"/>
      <c r="P20" s="15"/>
    </row>
    <row r="21" spans="1:16" ht="20.25" customHeight="1">
      <c r="A21" s="389" t="s">
        <v>62</v>
      </c>
      <c r="B21" s="390"/>
      <c r="C21" s="390"/>
      <c r="D21" s="63">
        <f>D10+D11+D12+D13+D16+D17+D18+D19+D20</f>
        <v>731.88</v>
      </c>
      <c r="E21" s="63">
        <f>E10+E11+E12+E13+E16+E17+E18+E19</f>
        <v>109.6</v>
      </c>
      <c r="F21" s="62">
        <f>F10+F11+F12+F13+F16+F17+F18+F19+F20</f>
        <v>841.48</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1" t="s">
        <v>65</v>
      </c>
      <c r="B23" s="392"/>
      <c r="C23" s="392"/>
      <c r="D23" s="392"/>
      <c r="E23" s="393"/>
      <c r="F23" s="39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389" t="s">
        <v>63</v>
      </c>
      <c r="B27" s="390"/>
      <c r="C27" s="39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7" t="s">
        <v>125</v>
      </c>
      <c r="B30" s="388"/>
      <c r="C30" s="388"/>
      <c r="D30" s="388"/>
      <c r="E30" s="388"/>
      <c r="F30" s="38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3" t="s">
        <v>130</v>
      </c>
      <c r="H2" s="4"/>
      <c r="I2" s="4"/>
      <c r="J2" s="4"/>
      <c r="K2" s="4"/>
      <c r="L2" s="4"/>
      <c r="M2" s="4"/>
      <c r="N2" s="4"/>
      <c r="O2" s="4"/>
      <c r="P2" s="4"/>
    </row>
    <row r="3" spans="1:16" ht="24.75" customHeight="1">
      <c r="A3" s="398" t="s">
        <v>136</v>
      </c>
      <c r="B3" s="399"/>
      <c r="C3" s="399"/>
      <c r="D3" s="399"/>
      <c r="E3" s="400"/>
      <c r="F3" s="400"/>
      <c r="G3" s="400"/>
      <c r="H3" s="11"/>
      <c r="I3" s="4"/>
      <c r="J3" s="4"/>
      <c r="K3" s="4"/>
      <c r="L3" s="4"/>
      <c r="M3" s="4"/>
      <c r="N3" s="4"/>
      <c r="O3" s="4"/>
      <c r="P3" s="4"/>
    </row>
    <row r="4" spans="1:16" ht="26.25" customHeight="1">
      <c r="A4" s="427" t="s">
        <v>0</v>
      </c>
      <c r="B4" s="428"/>
      <c r="C4" s="126" t="str">
        <f>Identification!B5</f>
        <v>R-4008-2017</v>
      </c>
      <c r="D4" s="429" t="s">
        <v>16</v>
      </c>
      <c r="E4" s="430"/>
      <c r="F4" s="425" t="str">
        <f>Identification!D5</f>
        <v>Étape E</v>
      </c>
      <c r="G4" s="426"/>
      <c r="H4" s="11"/>
      <c r="I4" s="4"/>
      <c r="J4" s="4"/>
      <c r="K4" s="4"/>
      <c r="L4" s="4"/>
      <c r="M4" s="4"/>
      <c r="N4" s="4"/>
      <c r="O4" s="4"/>
      <c r="P4" s="4"/>
    </row>
    <row r="5" spans="1:16" ht="26.25" customHeight="1">
      <c r="A5" s="417" t="s">
        <v>1</v>
      </c>
      <c r="B5" s="418"/>
      <c r="C5" s="419" t="str">
        <f>Identification!B6</f>
        <v>Fédération canadienne de l'entreprise indépendante (FCEI) </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c r="B9" s="265"/>
      <c r="C9" s="266"/>
      <c r="D9" s="267"/>
      <c r="E9" s="268"/>
      <c r="F9" s="268"/>
      <c r="G9" s="269">
        <f>SUM(E9:F9)</f>
        <v>0</v>
      </c>
      <c r="H9" s="11"/>
      <c r="I9" s="4"/>
      <c r="J9" s="4"/>
      <c r="K9" s="4"/>
      <c r="L9" s="4"/>
      <c r="M9" s="4"/>
      <c r="N9" s="4"/>
      <c r="O9" s="4"/>
      <c r="P9" s="4"/>
    </row>
    <row r="10" spans="1:16" ht="33" customHeight="1">
      <c r="A10" s="270"/>
      <c r="B10" s="271"/>
      <c r="C10" s="272"/>
      <c r="D10" s="273"/>
      <c r="E10" s="274"/>
      <c r="F10" s="274"/>
      <c r="G10" s="275">
        <f>SUM(E10:F10)</f>
        <v>0</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2" t="s">
        <v>132</v>
      </c>
      <c r="B20" s="423"/>
      <c r="C20" s="423"/>
      <c r="D20" s="424"/>
      <c r="E20" s="293">
        <f>SUM(E9:E19)</f>
        <v>0</v>
      </c>
      <c r="F20" s="293">
        <f>SUM(F9:F19)</f>
        <v>0</v>
      </c>
      <c r="G20" s="294">
        <f>SUM(G9:G19)</f>
        <v>0</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t="str">
        <f>Identification!B5</f>
        <v>R-4008-2017</v>
      </c>
      <c r="E2" s="443"/>
      <c r="F2" s="443"/>
      <c r="G2" s="443"/>
      <c r="H2" s="444"/>
      <c r="I2" s="444"/>
      <c r="J2" s="83"/>
      <c r="K2" s="93"/>
      <c r="L2" s="93"/>
      <c r="M2" s="93"/>
      <c r="N2" s="93"/>
      <c r="O2" s="93"/>
      <c r="P2" s="93"/>
    </row>
    <row r="3" spans="1:16" ht="21.75" customHeight="1">
      <c r="A3" s="82" t="s">
        <v>1</v>
      </c>
      <c r="B3" s="82"/>
      <c r="C3" s="94"/>
      <c r="D3" s="442" t="str">
        <f>Identification!B6</f>
        <v>Fédération canadienne de l'entreprise indépendante (FCEI) </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t="s">
        <v>182</v>
      </c>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t="s">
        <v>181</v>
      </c>
      <c r="C12" s="437"/>
      <c r="D12" s="437"/>
      <c r="E12" s="437"/>
      <c r="F12" s="87" t="s">
        <v>95</v>
      </c>
      <c r="G12" s="112"/>
      <c r="H12" s="112"/>
      <c r="I12" s="82"/>
      <c r="J12" s="82"/>
      <c r="K12" s="98"/>
      <c r="L12" s="98"/>
      <c r="M12" s="98"/>
      <c r="N12" s="98"/>
      <c r="O12" s="98"/>
      <c r="P12" s="98"/>
    </row>
    <row r="13" spans="1:16" ht="21" customHeight="1">
      <c r="A13" s="78" t="s">
        <v>96</v>
      </c>
      <c r="B13" s="91">
        <v>23</v>
      </c>
      <c r="C13" s="88" t="s">
        <v>97</v>
      </c>
      <c r="D13" s="113" t="s">
        <v>189</v>
      </c>
      <c r="E13" s="449">
        <v>2023</v>
      </c>
      <c r="F13" s="450"/>
      <c r="G13" s="82"/>
      <c r="H13" s="447"/>
      <c r="I13" s="448"/>
      <c r="J13" s="448"/>
      <c r="K13" s="98"/>
      <c r="L13" s="98"/>
      <c r="M13" s="98"/>
      <c r="N13" s="98"/>
      <c r="O13" s="98"/>
      <c r="P13" s="98"/>
    </row>
    <row r="14" spans="1:16" ht="12.75" customHeight="1">
      <c r="A14" s="100"/>
      <c r="B14" s="125" t="s">
        <v>129</v>
      </c>
      <c r="C14" s="82"/>
      <c r="D14" s="125" t="s">
        <v>127</v>
      </c>
      <c r="E14" s="451" t="s">
        <v>128</v>
      </c>
      <c r="F14" s="452"/>
      <c r="G14" s="82"/>
      <c r="H14" s="445" t="s">
        <v>99</v>
      </c>
      <c r="I14" s="439"/>
      <c r="J14" s="439"/>
      <c r="K14" s="98"/>
      <c r="L14" s="98"/>
      <c r="M14" s="98"/>
      <c r="N14" s="98"/>
      <c r="O14" s="98"/>
      <c r="P14" s="98"/>
    </row>
    <row r="15" spans="1:16" ht="32.25" customHeight="1">
      <c r="A15" s="437"/>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c r="C26" s="437"/>
      <c r="D26" s="437"/>
      <c r="E26" s="437"/>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56"/>
      <c r="I27" s="457"/>
      <c r="J27" s="457"/>
      <c r="K27" s="98"/>
      <c r="L27" s="98"/>
      <c r="M27" s="98"/>
      <c r="N27" s="98"/>
      <c r="O27" s="98"/>
      <c r="P27" s="98"/>
    </row>
    <row r="28" spans="1:16" ht="12.75" customHeight="1">
      <c r="A28" s="100"/>
      <c r="B28" s="125" t="s">
        <v>129</v>
      </c>
      <c r="C28" s="82"/>
      <c r="D28" s="125"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Diane Duhamel</cp:lastModifiedBy>
  <cp:lastPrinted>2023-11-23T19:36:35Z</cp:lastPrinted>
  <dcterms:created xsi:type="dcterms:W3CDTF">2003-06-11T13:22:16Z</dcterms:created>
  <dcterms:modified xsi:type="dcterms:W3CDTF">2023-11-23T19:36:46Z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de la FCEI - Étape E</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983</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dduhamel_fasken.com#EXT#@rdeqc.onmicrosoft.com</vt:lpwstr>
  </property>
  <property fmtid="{D5CDD505-2E9C-101B-9397-08002B2CF9AE}" pid="15" name="Hidden_Uploaded">
    <vt:lpwstr>2023-11-23T14:48:15Z</vt:lpwstr>
  </property>
  <property fmtid="{D5CDD505-2E9C-101B-9397-08002B2CF9AE}" pid="16" name="Accés restrei">
    <vt:lpwstr>0</vt:lpwstr>
  </property>
  <property fmtid="{D5CDD505-2E9C-101B-9397-08002B2CF9AE}" pid="17" name="Déposa">
    <vt:lpwstr>64</vt:lpwstr>
  </property>
  <property fmtid="{D5CDD505-2E9C-101B-9397-08002B2CF9AE}" pid="18" name="Cote de pié">
    <vt:lpwstr>C-FCEI-0216</vt:lpwstr>
  </property>
  <property fmtid="{D5CDD505-2E9C-101B-9397-08002B2CF9AE}" pid="19" name="Ne pas envoyer d'aler">
    <vt:lpwstr>0</vt:lpwstr>
  </property>
  <property fmtid="{D5CDD505-2E9C-101B-9397-08002B2CF9AE}" pid="20" name="Copie papier reç">
    <vt:lpwstr>0</vt:lpwstr>
  </property>
  <property fmtid="{D5CDD505-2E9C-101B-9397-08002B2CF9AE}" pid="21" name="Numéro plumit">
    <vt:lpwstr>2879.00000000000</vt:lpwstr>
  </property>
  <property fmtid="{D5CDD505-2E9C-101B-9397-08002B2CF9AE}" pid="22" name="Hidden_Approved">
    <vt:lpwstr>Braccio, Nadia</vt:lpwstr>
  </property>
  <property fmtid="{D5CDD505-2E9C-101B-9397-08002B2CF9AE}" pid="23" name="Hidden_Approved">
    <vt:lpwstr>2023-11-23T14:54:00Z</vt:lpwstr>
  </property>
  <property fmtid="{D5CDD505-2E9C-101B-9397-08002B2CF9AE}" pid="24" name="_dlc_Doc">
    <vt:lpwstr>W2HFWTQUJJY6-1914211019-7660</vt:lpwstr>
  </property>
  <property fmtid="{D5CDD505-2E9C-101B-9397-08002B2CF9AE}" pid="25" name="_dlc_DocIdItemGu">
    <vt:lpwstr>dcda7158-9ff3-4dbc-bc30-808baa1c2eb2</vt:lpwstr>
  </property>
  <property fmtid="{D5CDD505-2E9C-101B-9397-08002B2CF9AE}" pid="26" name="_dlc_DocIdU">
    <vt:lpwstr>https://sde.regie-energie.qc.ca/983/_layouts/15/DocIdRedir.aspx?ID=W2HFWTQUJJY6-1914211019-7660, W2HFWTQUJJY6-1914211019-7660</vt:lpwstr>
  </property>
  <property fmtid="{D5CDD505-2E9C-101B-9397-08002B2CF9AE}" pid="27" name="xd_Prog">
    <vt:lpwstr/>
  </property>
  <property fmtid="{D5CDD505-2E9C-101B-9397-08002B2CF9AE}" pid="28" name="TemplateU">
    <vt:lpwstr/>
  </property>
  <property fmtid="{D5CDD505-2E9C-101B-9397-08002B2CF9AE}" pid="29" name="_SourceU">
    <vt:lpwstr/>
  </property>
  <property fmtid="{D5CDD505-2E9C-101B-9397-08002B2CF9AE}" pid="30" name="_SharedFileInd">
    <vt:lpwstr/>
  </property>
</Properties>
</file>