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<sst xmlns="http://schemas.openxmlformats.org/spreadsheetml/2006/main" count="114" uniqueCount="86">
  <si>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</si>
  <si>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</si>
  <si>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</si>
  <si>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</si>
  <si>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</si>
  <si>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</si>
  <si>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</si>
  <si>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</si>
  <si>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</si>
  <si>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</si>
  <si>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</si>
  <si>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</si>
  <si>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</si>
  <si>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</si>
  <si>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</si>
  <si>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</si>
  <si>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</si>
  <si>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</si>
  <si>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</si>
  <si>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</si>
  <si>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</si>
  <si>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</si>
  <si>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</si>
  <si>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</si>
  <si>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</si>
  <si>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</si>
  <si>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</si>
  <si>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</si>
  <si>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</si>
  <si>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</si>
  <si>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</si>
  <si>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</si>
  <si>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</si>
  <si>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</si>
  <si>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</si>
  <si>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</si>
  <si>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</si>
  <si>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</si>
  <si>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</si>
  <si>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</si>
  <si>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</si>
  <si>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</si>
  <si>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</si>
  <si>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</si>
  <si>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</si>
  <si>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</si>
  <si>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</si>
  <si>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</si>
  <si>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</si>
  <si>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</si>
  <si>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</si>
  <si>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</si>
  <si>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</si>
  <si>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</si>
  <si>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</si>
  <si>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</si>
  <si>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</si>
  <si>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</si>
  <si>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</si>
  <si>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</si>
  <si>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</si>
  <si>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</si>
  <si>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</si>
  <si>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</si>
  <si>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</si>
  <si>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</si>
  <si>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</si>
  <si>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</si>
  <si>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</si>
  <si>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</si>
  <si>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Le budget de participation comporte une répartition des heures prévues pour la recherche, la rédaction et la révision</t>
  </si>
  <si>
    <t>de la preuve du GRAME de même que des heures prévues pour l'étude de la preuve du Distributeur, la préparation</t>
  </si>
  <si>
    <t>d'une demande de renseignements et toutes les étapes nécessaires à la participation de l'intervenant à l'audience.</t>
  </si>
  <si>
    <t xml:space="preserve"> d'heures de participation à l'audience.</t>
  </si>
  <si>
    <t xml:space="preserve">Les heures d'audience ont été estimées selon une durée de 5 jours mais elles seront ajustées selon le nombre réel </t>
  </si>
  <si>
    <t>Pour la rédaction de la preuve, le GRAME a retenu les services de Mme Nicole Moreau, analyste externe.</t>
  </si>
  <si>
    <t>Geneviève Paquet</t>
  </si>
  <si>
    <t>Externe</t>
  </si>
  <si>
    <t>3090, boul. Le Carrefour suite 200, Laval, H7T 2J7</t>
  </si>
  <si>
    <t>Nicole Moreau</t>
  </si>
  <si>
    <t>84 Rue Saint-Pierre, Chambly, J3L1L7</t>
  </si>
  <si>
    <t>Interne</t>
  </si>
  <si>
    <t>735 Rue Notre Dame, Lachine, QC H8S 2B5</t>
  </si>
  <si>
    <t>Catherine Houbart</t>
  </si>
  <si>
    <t>GRAME</t>
  </si>
  <si>
    <t>R-4008-2017, Étape E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</si>
</sst>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.0\ _$"/>
    <numFmt numFmtId="167" formatCode="#,##0\ _$"/>
    <numFmt numFmtId="168" formatCode="_ * #,##0.0_)\ &quot;$&quot;_ ;_ * \(#,##0.0\)\ &quot;$&quot;_ ;_ * &quot;-&quot;??_)\ &quot;$&quot;_ ;_ @_ "/>
    <numFmt numFmtId="169" formatCode="_ * #,##0_)\ &quot;$&quot;_ ;_ * \(#,##0\)\ &quot;$&quot;_ ;_ * &quot;-&quot;??_)\ &quot;$&quot;_ ;_ @_ 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165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58" fillId="29" borderId="0" applyNumberFormat="0" applyBorder="0" applyAlignment="0" applyProtection="0"/>
    <xf numFmtId="0" fontId="51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27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66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44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1" xfId="0" applyFont="1" applyBorder="1" applyAlignment="1" applyProtection="1">
      <alignment vertical="center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69" fillId="0" borderId="35" xfId="0" applyFont="1" applyBorder="1" applyAlignment="1" applyProtection="1">
      <alignment vertical="center"/>
      <protection locked="0"/>
    </xf>
    <xf numFmtId="20" fontId="7" fillId="35" borderId="36" xfId="0" applyNumberFormat="1" applyFont="1" applyFill="1" applyBorder="1" applyAlignment="1" applyProtection="1">
      <alignment horizontal="left" vertical="center" wrapText="1"/>
      <protection/>
    </xf>
    <xf numFmtId="0" fontId="15" fillId="33" borderId="37" xfId="0" applyFont="1" applyFill="1" applyBorder="1" applyAlignment="1" applyProtection="1">
      <alignment horizontal="right" vertical="center" wrapText="1" inden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7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37" borderId="38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15" fillId="36" borderId="40" xfId="0" applyFont="1" applyFill="1" applyBorder="1" applyAlignment="1" applyProtection="1">
      <alignment horizontal="center" vertical="center" wrapText="1"/>
      <protection/>
    </xf>
    <xf numFmtId="0" fontId="15" fillId="33" borderId="38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left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3" borderId="41" xfId="0" applyFont="1" applyFill="1" applyBorder="1" applyAlignment="1" applyProtection="1">
      <alignment horizontal="center" vertical="center" wrapText="1"/>
      <protection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42" xfId="0" applyFont="1" applyFill="1" applyBorder="1" applyAlignment="1" applyProtection="1">
      <alignment horizontal="center" vertical="center" wrapText="1"/>
      <protection locked="0"/>
    </xf>
    <xf numFmtId="0" fontId="69" fillId="0" borderId="45" xfId="0" applyFont="1" applyFill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48" xfId="0" applyFont="1" applyBorder="1" applyAlignment="1" applyProtection="1">
      <alignment horizontal="center" vertical="center" wrapText="1"/>
      <protection locked="0"/>
    </xf>
    <xf numFmtId="0" fontId="69" fillId="0" borderId="49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2" fillId="34" borderId="50" xfId="0" applyNumberFormat="1" applyFont="1" applyFill="1" applyBorder="1" applyAlignment="1" applyProtection="1">
      <alignment vertical="center" wrapText="1"/>
      <protection/>
    </xf>
    <xf numFmtId="164" fontId="70" fillId="0" borderId="51" xfId="0" applyNumberFormat="1" applyFont="1" applyFill="1" applyBorder="1" applyAlignment="1" applyProtection="1">
      <alignment horizontal="left" vertical="center" indent="1"/>
      <protection locked="0"/>
    </xf>
    <xf numFmtId="164" fontId="70" fillId="0" borderId="52" xfId="0" applyNumberFormat="1" applyFont="1" applyFill="1" applyBorder="1" applyAlignment="1" applyProtection="1">
      <alignment horizontal="left" vertical="center" indent="1"/>
      <protection locked="0"/>
    </xf>
    <xf numFmtId="9" fontId="70" fillId="0" borderId="51" xfId="50" applyFont="1" applyBorder="1" applyAlignment="1" applyProtection="1">
      <alignment horizontal="left" vertical="center" indent="1"/>
      <protection locked="0"/>
    </xf>
    <xf numFmtId="0" fontId="24" fillId="0" borderId="52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53" xfId="46" applyNumberFormat="1" applyFont="1" applyBorder="1" applyAlignment="1" applyProtection="1">
      <alignment horizontal="center" vertical="center" wrapText="1"/>
      <protection locked="0"/>
    </xf>
    <xf numFmtId="0" fontId="69" fillId="0" borderId="44" xfId="46" applyNumberFormat="1" applyFont="1" applyBorder="1" applyAlignment="1" applyProtection="1">
      <alignment horizontal="center" vertical="center" wrapText="1"/>
      <protection locked="0"/>
    </xf>
    <xf numFmtId="0" fontId="69" fillId="0" borderId="45" xfId="46" applyNumberFormat="1" applyFont="1" applyBorder="1" applyAlignment="1" applyProtection="1">
      <alignment horizontal="center" vertical="center" wrapText="1"/>
      <protection locked="0"/>
    </xf>
    <xf numFmtId="0" fontId="69" fillId="0" borderId="42" xfId="46" applyNumberFormat="1" applyFont="1" applyBorder="1" applyAlignment="1" applyProtection="1">
      <alignment horizontal="center" vertical="center" wrapText="1"/>
      <protection locked="0"/>
    </xf>
    <xf numFmtId="0" fontId="2" fillId="33" borderId="54" xfId="0" applyFont="1" applyFill="1" applyBorder="1" applyAlignment="1" applyProtection="1">
      <alignment vertical="center" wrapText="1"/>
      <protection/>
    </xf>
    <xf numFmtId="0" fontId="2" fillId="33" borderId="55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4" xfId="0" applyFont="1" applyFill="1" applyBorder="1" applyAlignment="1" applyProtection="1">
      <alignment vertical="center" wrapText="1"/>
      <protection/>
    </xf>
    <xf numFmtId="0" fontId="15" fillId="33" borderId="55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0" borderId="59" xfId="0" applyFont="1" applyBorder="1" applyAlignment="1" applyProtection="1">
      <alignment horizontal="left" vertical="center"/>
      <protection/>
    </xf>
    <xf numFmtId="0" fontId="73" fillId="0" borderId="38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164" fontId="75" fillId="0" borderId="60" xfId="0" applyNumberFormat="1" applyFont="1" applyFill="1" applyBorder="1" applyAlignment="1" applyProtection="1">
      <alignment horizontal="left" vertical="center" indent="1"/>
      <protection/>
    </xf>
    <xf numFmtId="164" fontId="75" fillId="0" borderId="56" xfId="0" applyNumberFormat="1" applyFont="1" applyFill="1" applyBorder="1" applyAlignment="1" applyProtection="1">
      <alignment horizontal="left" vertical="center" indent="1"/>
      <protection/>
    </xf>
    <xf numFmtId="164" fontId="75" fillId="0" borderId="61" xfId="0" applyNumberFormat="1" applyFont="1" applyFill="1" applyBorder="1" applyAlignment="1" applyProtection="1">
      <alignment horizontal="left" vertical="center" indent="1"/>
      <protection/>
    </xf>
    <xf numFmtId="164" fontId="75" fillId="0" borderId="58" xfId="0" applyNumberFormat="1" applyFont="1" applyFill="1" applyBorder="1" applyAlignment="1" applyProtection="1">
      <alignment horizontal="left" vertical="center" indent="1"/>
      <protection/>
    </xf>
    <xf numFmtId="169" fontId="4" fillId="37" borderId="62" xfId="46" applyNumberFormat="1" applyFont="1" applyFill="1" applyBorder="1" applyAlignment="1" applyProtection="1">
      <alignment vertical="center" wrapText="1"/>
      <protection/>
    </xf>
    <xf numFmtId="169" fontId="4" fillId="37" borderId="63" xfId="46" applyNumberFormat="1" applyFont="1" applyFill="1" applyBorder="1" applyAlignment="1" applyProtection="1">
      <alignment vertical="center" wrapText="1"/>
      <protection/>
    </xf>
    <xf numFmtId="169" fontId="4" fillId="37" borderId="64" xfId="46" applyNumberFormat="1" applyFont="1" applyFill="1" applyBorder="1" applyAlignment="1" applyProtection="1">
      <alignment vertical="center" wrapText="1"/>
      <protection/>
    </xf>
    <xf numFmtId="0" fontId="0" fillId="0" borderId="65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37" borderId="38" xfId="0" applyFont="1" applyFill="1" applyBorder="1" applyAlignment="1" applyProtection="1">
      <alignment horizontal="center" vertical="center"/>
      <protection/>
    </xf>
    <xf numFmtId="44" fontId="4" fillId="37" borderId="38" xfId="0" applyNumberFormat="1" applyFont="1" applyFill="1" applyBorder="1" applyAlignment="1" applyProtection="1">
      <alignment vertical="center"/>
      <protection/>
    </xf>
    <xf numFmtId="44" fontId="4" fillId="37" borderId="65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67" xfId="0" applyFont="1" applyBorder="1" applyAlignment="1" applyProtection="1">
      <alignment horizontal="center" vertical="center"/>
      <protection locked="0"/>
    </xf>
    <xf numFmtId="169" fontId="75" fillId="0" borderId="29" xfId="0" applyNumberFormat="1" applyFont="1" applyFill="1" applyBorder="1" applyAlignment="1" applyProtection="1">
      <alignment horizontal="center" vertical="center"/>
      <protection locked="0"/>
    </xf>
    <xf numFmtId="169" fontId="75" fillId="0" borderId="39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39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66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4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5" xfId="0" applyFont="1" applyFill="1" applyBorder="1" applyAlignment="1" applyProtection="1">
      <alignment vertical="center" wrapText="1"/>
      <protection/>
    </xf>
    <xf numFmtId="0" fontId="2" fillId="36" borderId="65" xfId="0" applyFont="1" applyFill="1" applyBorder="1" applyAlignment="1" applyProtection="1">
      <alignment horizontal="left" vertical="center" wrapText="1"/>
      <protection/>
    </xf>
    <xf numFmtId="0" fontId="0" fillId="36" borderId="66" xfId="0" applyFont="1" applyFill="1" applyBorder="1" applyAlignment="1" applyProtection="1">
      <alignment horizontal="left" vertical="center" wrapText="1"/>
      <protection/>
    </xf>
    <xf numFmtId="0" fontId="7" fillId="33" borderId="70" xfId="0" applyFont="1" applyFill="1" applyBorder="1" applyAlignment="1" applyProtection="1">
      <alignment horizontal="left" vertical="center" wrapText="1" indent="1"/>
      <protection/>
    </xf>
    <xf numFmtId="0" fontId="0" fillId="0" borderId="71" xfId="0" applyBorder="1" applyAlignment="1" applyProtection="1">
      <alignment horizontal="left" vertical="center" wrapText="1" indent="1"/>
      <protection/>
    </xf>
    <xf numFmtId="0" fontId="7" fillId="33" borderId="71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0" fontId="69" fillId="0" borderId="36" xfId="0" applyFont="1" applyFill="1" applyBorder="1" applyAlignment="1" applyProtection="1">
      <alignment horizontal="left" vertical="center" wrapText="1"/>
      <protection/>
    </xf>
    <xf numFmtId="0" fontId="74" fillId="0" borderId="36" xfId="0" applyFont="1" applyBorder="1" applyAlignment="1" applyProtection="1">
      <alignment/>
      <protection/>
    </xf>
    <xf numFmtId="164" fontId="19" fillId="38" borderId="72" xfId="0" applyNumberFormat="1" applyFont="1" applyFill="1" applyBorder="1" applyAlignment="1" applyProtection="1">
      <alignment vertical="center" wrapText="1"/>
      <protection/>
    </xf>
    <xf numFmtId="0" fontId="19" fillId="38" borderId="73" xfId="0" applyFont="1" applyFill="1" applyBorder="1" applyAlignment="1" applyProtection="1">
      <alignment vertical="center" wrapText="1"/>
      <protection/>
    </xf>
    <xf numFmtId="0" fontId="2" fillId="36" borderId="74" xfId="0" applyFont="1" applyFill="1" applyBorder="1" applyAlignment="1" applyProtection="1">
      <alignment horizontal="left" vertical="center" wrapText="1"/>
      <protection/>
    </xf>
    <xf numFmtId="0" fontId="0" fillId="36" borderId="75" xfId="0" applyFill="1" applyBorder="1" applyAlignment="1" applyProtection="1">
      <alignment horizontal="left"/>
      <protection/>
    </xf>
    <xf numFmtId="0" fontId="0" fillId="36" borderId="52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64" fontId="19" fillId="38" borderId="53" xfId="0" applyNumberFormat="1" applyFont="1" applyFill="1" applyBorder="1" applyAlignment="1" applyProtection="1">
      <alignment horizontal="left" vertical="center"/>
      <protection/>
    </xf>
    <xf numFmtId="0" fontId="0" fillId="38" borderId="76" xfId="0" applyFill="1" applyBorder="1" applyAlignment="1" applyProtection="1">
      <alignment vertical="center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9" xfId="0" applyFont="1" applyFill="1" applyBorder="1" applyAlignment="1" applyProtection="1">
      <alignment horizontal="left" vertical="center" wrapText="1"/>
      <protection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164" fontId="76" fillId="0" borderId="53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6" xfId="0" applyFont="1" applyBorder="1" applyAlignment="1" applyProtection="1">
      <alignment horizontal="left" vertical="center"/>
      <protection locked="0"/>
    </xf>
    <xf numFmtId="164" fontId="70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75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4" xfId="0" applyFont="1" applyFill="1" applyBorder="1" applyAlignment="1" applyProtection="1">
      <alignment vertical="center" wrapText="1"/>
      <protection/>
    </xf>
    <xf numFmtId="0" fontId="19" fillId="0" borderId="75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5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33" borderId="35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64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0" fillId="36" borderId="66" xfId="0" applyFill="1" applyBorder="1" applyAlignment="1" applyProtection="1">
      <alignment horizontal="center"/>
      <protection/>
    </xf>
    <xf numFmtId="0" fontId="0" fillId="36" borderId="50" xfId="0" applyFill="1" applyBorder="1" applyAlignment="1" applyProtection="1">
      <alignment horizontal="center"/>
      <protection/>
    </xf>
    <xf numFmtId="0" fontId="5" fillId="1" borderId="43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169" fontId="4" fillId="33" borderId="84" xfId="46" applyNumberFormat="1" applyFont="1" applyFill="1" applyBorder="1" applyAlignment="1" applyProtection="1">
      <alignment horizontal="center" vertical="center" wrapText="1"/>
      <protection/>
    </xf>
    <xf numFmtId="169" fontId="4" fillId="33" borderId="85" xfId="46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69" fontId="4" fillId="33" borderId="37" xfId="46" applyNumberFormat="1" applyFont="1" applyFill="1" applyBorder="1" applyAlignment="1" applyProtection="1">
      <alignment horizontal="center" vertical="center" wrapText="1"/>
      <protection/>
    </xf>
    <xf numFmtId="169" fontId="4" fillId="33" borderId="36" xfId="46" applyNumberFormat="1" applyFont="1" applyFill="1" applyBorder="1" applyAlignment="1" applyProtection="1">
      <alignment horizontal="center" vertical="center" wrapText="1"/>
      <protection/>
    </xf>
    <xf numFmtId="169" fontId="4" fillId="33" borderId="89" xfId="46" applyNumberFormat="1" applyFont="1" applyFill="1" applyBorder="1" applyAlignment="1" applyProtection="1">
      <alignment horizontal="center" vertical="center" wrapText="1"/>
      <protection/>
    </xf>
    <xf numFmtId="164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164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164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  <xf numFmtId="0" fontId="19" fillId="0" borderId="74" xfId="0" applyFont="1" applyFill="1" applyBorder="1" applyAlignment="1" applyProtection="1">
      <alignment horizontal="left" vertical="center"/>
      <protection locked="0"/>
    </xf>
    <xf numFmtId="0" fontId="19" fillId="0" borderId="75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2600325</xdr:colOff>
      <xdr:row>18</xdr:row>
      <xdr:rowOff>47625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52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tabSelected="1" zoomScalePageLayoutView="0" workbookViewId="0" topLeftCell="A18">
      <selection activeCell="A1" sqref="A1"/>
    </sheetView>
  </sheetViews>
  <sheetFormatPr defaultColWidth="0.13671875" defaultRowHeight="12.75" customHeight="1" zeroHeight="1"/>
  <cols>
    <col min="1" max="1" width="47.140625" style="104" customWidth="1"/>
    <col min="2" max="2" width="23.28125" style="104" customWidth="1"/>
    <col min="3" max="3" width="23.421875" style="104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9"/>
      <c r="B3" s="160"/>
      <c r="C3" s="160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1" t="str">
        <f>Identification!B4</f>
        <v>R-4008-2017, Étape E</v>
      </c>
      <c r="C4" s="172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3" t="s">
        <v>1</v>
      </c>
      <c r="B5" s="161" t="str">
        <f>Identification!B5</f>
        <v>GRAME</v>
      </c>
      <c r="C5" s="162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3" t="s">
        <v>2</v>
      </c>
      <c r="B6" s="164"/>
      <c r="C6" s="165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5" t="s">
        <v>3</v>
      </c>
      <c r="B7" s="173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6"/>
      <c r="B8" s="174"/>
      <c r="C8" s="139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0">
        <f>Répartition!B25+Répartition!C25+Répartition!D25</f>
        <v>69</v>
      </c>
      <c r="C9" s="141">
        <f>Répartition!B30+Répartition!C30+Répartition!D30</f>
        <v>17250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2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0">
        <f>Répartition!E25+Répartition!F25+Répartition!G25+Répartition!H25</f>
        <v>109</v>
      </c>
      <c r="C11" s="141">
        <f>Répartition!E30+Répartition!F30+Répartition!G30+Répartition!H30</f>
        <v>23920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2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0">
        <f>Répartition!I25+Répartition!J25</f>
        <v>0</v>
      </c>
      <c r="C13" s="1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2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40">
        <f>Répartition!K25+Répartition!L25</f>
        <v>0</v>
      </c>
      <c r="C15" s="1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2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178</v>
      </c>
      <c r="C17" s="36">
        <f>C9+C11+C13+C15</f>
        <v>41170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80"/>
      <c r="B18" s="82"/>
      <c r="C18" s="81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66" t="s">
        <v>12</v>
      </c>
      <c r="B19" s="167"/>
      <c r="C19" s="168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69" t="s">
        <v>13</v>
      </c>
      <c r="B20" s="170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50" t="s">
        <v>15</v>
      </c>
      <c r="B21" s="151"/>
      <c r="C21" s="27">
        <f>ROUND(0.03*C17,2)</f>
        <v>1235.1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0" t="s">
        <v>16</v>
      </c>
      <c r="B23" s="152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3" t="s">
        <v>56</v>
      </c>
      <c r="B25" s="154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55" t="s">
        <v>17</v>
      </c>
      <c r="B27" s="156"/>
      <c r="C27" s="19">
        <f>C21+C23+C25</f>
        <v>1235.1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57" t="s">
        <v>18</v>
      </c>
      <c r="B29" s="158"/>
      <c r="C29" s="145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5"/>
      <c r="B30" s="56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48" t="s">
        <v>48</v>
      </c>
      <c r="B31" s="149"/>
      <c r="C31" s="84">
        <f>C17+C27+C29</f>
        <v>42405.1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ht="12.75" hidden="1"/>
    <row r="94" ht="12.75" hidden="1"/>
    <row r="95" ht="12.75" hidden="1"/>
    <row r="96" ht="12.75" hidden="1"/>
    <row r="97" ht="12.75" customHeight="1"/>
    <row r="98" ht="12.75" customHeight="1"/>
    <row r="99" spans="1:3" ht="30.75" customHeight="1">
      <c r="A99" s="143"/>
      <c r="B99" s="143"/>
      <c r="C99" s="143"/>
    </row>
    <row r="100" spans="1:3" ht="12.75" customHeight="1">
      <c r="A100" s="144" t="s">
        <v>32</v>
      </c>
      <c r="C100" s="144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:C3"/>
    <mergeCell ref="B5:C5"/>
    <mergeCell ref="A6:C6"/>
    <mergeCell ref="A19:C19"/>
    <mergeCell ref="A20:B20"/>
    <mergeCell ref="B4:C4"/>
    <mergeCell ref="B7:B8"/>
    <mergeCell ref="A7:A8"/>
    <mergeCell ref="A31:B31"/>
    <mergeCell ref="A21:B21"/>
    <mergeCell ref="A23:B23"/>
    <mergeCell ref="A25:B25"/>
    <mergeCell ref="A27:B27"/>
    <mergeCell ref="A29:B29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15">
      <selection activeCell="B4" sqref="B4:E4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2" t="s">
        <v>47</v>
      </c>
      <c r="F1" s="91"/>
    </row>
    <row r="2" spans="5:6" ht="56.25" customHeight="1">
      <c r="E2" s="93" t="s">
        <v>19</v>
      </c>
      <c r="F2" s="91"/>
    </row>
    <row r="3" spans="1:6" ht="27.75" customHeight="1">
      <c r="A3" s="177" t="s">
        <v>55</v>
      </c>
      <c r="B3" s="178"/>
      <c r="C3" s="178"/>
      <c r="D3" s="178"/>
      <c r="E3" s="178"/>
      <c r="F3" s="91"/>
    </row>
    <row r="4" spans="1:6" ht="24" customHeight="1">
      <c r="A4" s="5" t="s">
        <v>0</v>
      </c>
      <c r="B4" s="179" t="s">
        <v>85</v>
      </c>
      <c r="C4" s="180"/>
      <c r="D4" s="180"/>
      <c r="E4" s="181"/>
      <c r="F4" s="91"/>
    </row>
    <row r="5" spans="1:6" ht="19.5" customHeight="1">
      <c r="A5" s="6" t="s">
        <v>1</v>
      </c>
      <c r="B5" s="182" t="s">
        <v>84</v>
      </c>
      <c r="C5" s="183"/>
      <c r="D5" s="183"/>
      <c r="E5" s="184"/>
      <c r="F5" s="91"/>
    </row>
    <row r="6" spans="1:6" ht="15">
      <c r="A6" s="185" t="s">
        <v>20</v>
      </c>
      <c r="B6" s="186"/>
      <c r="C6" s="187"/>
      <c r="D6" s="85"/>
      <c r="E6" s="86"/>
      <c r="F6" s="91"/>
    </row>
    <row r="7" spans="1:6" ht="19.5" customHeight="1">
      <c r="A7" s="185" t="s">
        <v>34</v>
      </c>
      <c r="B7" s="188"/>
      <c r="C7" s="189"/>
      <c r="D7" s="87">
        <v>0.5</v>
      </c>
      <c r="E7" s="88"/>
      <c r="F7" s="91"/>
    </row>
    <row r="8" spans="1:6" ht="21.75" customHeight="1">
      <c r="A8" s="190" t="s">
        <v>35</v>
      </c>
      <c r="B8" s="191"/>
      <c r="C8" s="192"/>
      <c r="D8" s="193" t="s">
        <v>83</v>
      </c>
      <c r="E8" s="194"/>
      <c r="F8" s="91"/>
    </row>
    <row r="9" spans="1:6" ht="22.5" customHeight="1">
      <c r="A9" s="197" t="s">
        <v>45</v>
      </c>
      <c r="B9" s="198"/>
      <c r="C9" s="198"/>
      <c r="D9" s="198"/>
      <c r="E9" s="199"/>
      <c r="F9" s="91"/>
    </row>
    <row r="10" spans="1:6" ht="24" customHeight="1">
      <c r="A10" s="29" t="s">
        <v>21</v>
      </c>
      <c r="B10" s="30" t="s">
        <v>22</v>
      </c>
      <c r="C10" s="30" t="s">
        <v>23</v>
      </c>
      <c r="D10" s="52" t="s">
        <v>60</v>
      </c>
      <c r="E10" s="31" t="s">
        <v>24</v>
      </c>
      <c r="F10" s="91"/>
    </row>
    <row r="11" spans="1:6" ht="30" customHeight="1">
      <c r="A11" s="44" t="s">
        <v>76</v>
      </c>
      <c r="B11" s="68">
        <v>16</v>
      </c>
      <c r="C11" s="68" t="s">
        <v>77</v>
      </c>
      <c r="D11" s="94">
        <v>250</v>
      </c>
      <c r="E11" s="73" t="s">
        <v>78</v>
      </c>
      <c r="F11" s="91"/>
    </row>
    <row r="12" spans="1:6" ht="30" customHeight="1">
      <c r="A12" s="45"/>
      <c r="B12" s="69"/>
      <c r="C12" s="69"/>
      <c r="D12" s="95"/>
      <c r="E12" s="74"/>
      <c r="F12" s="91"/>
    </row>
    <row r="13" spans="1:6" ht="30" customHeight="1">
      <c r="A13" s="49"/>
      <c r="B13" s="75"/>
      <c r="C13" s="75"/>
      <c r="D13" s="96"/>
      <c r="E13" s="76"/>
      <c r="F13" s="91"/>
    </row>
    <row r="14" spans="1:6" ht="30" customHeight="1">
      <c r="A14" s="146" t="s">
        <v>25</v>
      </c>
      <c r="B14" s="30" t="s">
        <v>22</v>
      </c>
      <c r="C14" s="30" t="s">
        <v>23</v>
      </c>
      <c r="D14" s="52" t="s">
        <v>60</v>
      </c>
      <c r="E14" s="31" t="s">
        <v>24</v>
      </c>
      <c r="F14" s="91"/>
    </row>
    <row r="15" spans="1:6" ht="30" customHeight="1">
      <c r="A15" s="44" t="s">
        <v>79</v>
      </c>
      <c r="B15" s="67">
        <v>24</v>
      </c>
      <c r="C15" s="67" t="s">
        <v>77</v>
      </c>
      <c r="D15" s="97">
        <v>240</v>
      </c>
      <c r="E15" s="73" t="s">
        <v>80</v>
      </c>
      <c r="F15" s="91"/>
    </row>
    <row r="16" spans="1:6" ht="30" customHeight="1">
      <c r="A16" s="45" t="s">
        <v>83</v>
      </c>
      <c r="B16" s="69">
        <v>8</v>
      </c>
      <c r="C16" s="69" t="s">
        <v>81</v>
      </c>
      <c r="D16" s="95">
        <v>80</v>
      </c>
      <c r="E16" s="74" t="s">
        <v>82</v>
      </c>
      <c r="F16" s="91"/>
    </row>
    <row r="17" spans="1:6" ht="30" customHeight="1">
      <c r="A17" s="45"/>
      <c r="B17" s="69"/>
      <c r="C17" s="69"/>
      <c r="D17" s="95"/>
      <c r="E17" s="74"/>
      <c r="F17" s="91"/>
    </row>
    <row r="18" spans="1:6" ht="30" customHeight="1">
      <c r="A18" s="46"/>
      <c r="B18" s="70"/>
      <c r="C18" s="70"/>
      <c r="D18" s="96"/>
      <c r="E18" s="77"/>
      <c r="F18" s="91"/>
    </row>
    <row r="19" spans="1:6" ht="30" customHeight="1">
      <c r="A19" s="147" t="s">
        <v>26</v>
      </c>
      <c r="B19" s="30" t="s">
        <v>22</v>
      </c>
      <c r="C19" s="30" t="s">
        <v>23</v>
      </c>
      <c r="D19" s="52" t="s">
        <v>60</v>
      </c>
      <c r="E19" s="31" t="s">
        <v>24</v>
      </c>
      <c r="F19" s="91"/>
    </row>
    <row r="20" spans="1:6" ht="30" customHeight="1">
      <c r="A20" s="47"/>
      <c r="B20" s="200" t="s">
        <v>9</v>
      </c>
      <c r="C20" s="200" t="s">
        <v>9</v>
      </c>
      <c r="D20" s="97"/>
      <c r="E20" s="73"/>
      <c r="F20" s="91"/>
    </row>
    <row r="21" spans="1:6" ht="30" customHeight="1">
      <c r="A21" s="53"/>
      <c r="B21" s="201"/>
      <c r="C21" s="201"/>
      <c r="D21" s="96"/>
      <c r="E21" s="76"/>
      <c r="F21" s="91"/>
    </row>
    <row r="22" spans="1:6" ht="30" customHeight="1">
      <c r="A22" s="147" t="s">
        <v>27</v>
      </c>
      <c r="B22" s="30" t="s">
        <v>22</v>
      </c>
      <c r="C22" s="30" t="s">
        <v>23</v>
      </c>
      <c r="D22" s="52" t="s">
        <v>60</v>
      </c>
      <c r="E22" s="31" t="s">
        <v>24</v>
      </c>
      <c r="F22" s="91"/>
    </row>
    <row r="23" spans="1:6" ht="30" customHeight="1">
      <c r="A23" s="48"/>
      <c r="B23" s="200" t="s">
        <v>9</v>
      </c>
      <c r="C23" s="71"/>
      <c r="D23" s="97"/>
      <c r="E23" s="73"/>
      <c r="F23" s="91"/>
    </row>
    <row r="24" spans="1:6" ht="30" customHeight="1">
      <c r="A24" s="49"/>
      <c r="B24" s="201"/>
      <c r="C24" s="72"/>
      <c r="D24" s="96"/>
      <c r="E24" s="76"/>
      <c r="F24" s="91"/>
    </row>
    <row r="25" spans="1:7" ht="13.5">
      <c r="A25" s="54"/>
      <c r="B25" s="32"/>
      <c r="C25" s="32"/>
      <c r="D25" s="32"/>
      <c r="E25" s="90"/>
      <c r="F25" s="91"/>
      <c r="G25" s="91"/>
    </row>
    <row r="26" spans="1:7" ht="12.75">
      <c r="A26" s="195" t="s">
        <v>28</v>
      </c>
      <c r="B26" s="196"/>
      <c r="C26" s="196"/>
      <c r="D26" s="196"/>
      <c r="E26" s="196"/>
      <c r="F26" s="91"/>
      <c r="G26" s="91"/>
    </row>
    <row r="27" spans="1:7" ht="12.75">
      <c r="A27" s="195" t="s">
        <v>29</v>
      </c>
      <c r="B27" s="196"/>
      <c r="C27" s="196"/>
      <c r="D27" s="196"/>
      <c r="E27" s="196"/>
      <c r="F27" s="91"/>
      <c r="G27" s="91"/>
    </row>
    <row r="28" ht="12.75">
      <c r="F28" s="91"/>
    </row>
    <row r="29" ht="12.75">
      <c r="F29" s="91"/>
    </row>
    <row r="30" ht="12.75">
      <c r="F30" s="91"/>
    </row>
    <row r="31" ht="12.75">
      <c r="F31" s="91"/>
    </row>
    <row r="32" ht="12.75">
      <c r="F32" s="91"/>
    </row>
    <row r="33" ht="12.75">
      <c r="F33" s="91"/>
    </row>
    <row r="34" ht="12.75">
      <c r="F34" s="91"/>
    </row>
  </sheetData>
  <sheetProtection password="EF07" sheet="1" selectLockedCells="1"/>
  <mergeCells count="13">
    <mergeCell ref="A27:E27"/>
    <mergeCell ref="A9:E9"/>
    <mergeCell ref="B20:B21"/>
    <mergeCell ref="C20:C21"/>
    <mergeCell ref="B23:B24"/>
    <mergeCell ref="A26:E26"/>
    <mergeCell ref="A3:E3"/>
    <mergeCell ref="B4:E4"/>
    <mergeCell ref="B5:E5"/>
    <mergeCell ref="A6:C6"/>
    <mergeCell ref="A7:C7"/>
    <mergeCell ref="A8:C8"/>
    <mergeCell ref="D8:E8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zoomScaleSheetLayoutView="100" zoomScalePageLayoutView="0" workbookViewId="0" topLeftCell="A6">
      <selection activeCell="B7" sqref="B7:D7"/>
    </sheetView>
  </sheetViews>
  <sheetFormatPr defaultColWidth="11.421875" defaultRowHeight="12.75" customHeight="1"/>
  <cols>
    <col min="1" max="1" width="47.7109375" style="37" customWidth="1"/>
    <col min="2" max="12" width="12.8515625" style="37" customWidth="1"/>
    <col min="13" max="16384" width="11.421875" style="39" customWidth="1"/>
  </cols>
  <sheetData>
    <row r="1" spans="1:12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28"/>
      <c r="L1" s="28"/>
    </row>
    <row r="2" spans="1:12" ht="18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11" t="s">
        <v>47</v>
      </c>
    </row>
    <row r="3" spans="1:12" ht="24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11" t="s">
        <v>50</v>
      </c>
    </row>
    <row r="4" spans="1:12" ht="49.5" customHeight="1" thickBot="1">
      <c r="A4" s="100" t="s">
        <v>64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22.5" customHeight="1">
      <c r="A5" s="101" t="s">
        <v>0</v>
      </c>
      <c r="B5" s="112" t="str">
        <f>Identification!B4</f>
        <v>R-4008-2017, Étape E</v>
      </c>
      <c r="C5" s="113"/>
      <c r="D5" s="113"/>
      <c r="E5" s="105"/>
      <c r="F5" s="105"/>
      <c r="G5" s="105"/>
      <c r="H5" s="105"/>
      <c r="I5" s="105"/>
      <c r="J5" s="105"/>
      <c r="K5" s="105"/>
      <c r="L5" s="106"/>
    </row>
    <row r="6" spans="1:12" ht="22.5" customHeight="1" thickBot="1">
      <c r="A6" s="102" t="s">
        <v>1</v>
      </c>
      <c r="B6" s="114" t="str">
        <f>Identification!B5</f>
        <v>GRAME</v>
      </c>
      <c r="C6" s="115"/>
      <c r="D6" s="115"/>
      <c r="E6" s="107"/>
      <c r="F6" s="107"/>
      <c r="G6" s="107"/>
      <c r="H6" s="107"/>
      <c r="I6" s="107"/>
      <c r="J6" s="107"/>
      <c r="K6" s="107"/>
      <c r="L6" s="108"/>
    </row>
    <row r="7" spans="1:12" ht="22.5" customHeight="1" thickBot="1">
      <c r="A7" s="61" t="s">
        <v>51</v>
      </c>
      <c r="B7" s="204" t="s">
        <v>40</v>
      </c>
      <c r="C7" s="206"/>
      <c r="D7" s="205"/>
      <c r="E7" s="204" t="s">
        <v>41</v>
      </c>
      <c r="F7" s="206"/>
      <c r="G7" s="206"/>
      <c r="H7" s="205"/>
      <c r="I7" s="204" t="s">
        <v>42</v>
      </c>
      <c r="J7" s="205"/>
      <c r="K7" s="204" t="s">
        <v>43</v>
      </c>
      <c r="L7" s="205"/>
    </row>
    <row r="8" spans="1:12" ht="42" customHeight="1" thickBot="1">
      <c r="A8" s="62" t="s">
        <v>44</v>
      </c>
      <c r="B8" s="50" t="str">
        <f>Identification!A11</f>
        <v>Geneviève Paquet</v>
      </c>
      <c r="C8" s="50">
        <f>Identification!A12</f>
        <v>0</v>
      </c>
      <c r="D8" s="50">
        <f>Identification!A13</f>
        <v>0</v>
      </c>
      <c r="E8" s="50" t="str">
        <f>Identification!A15</f>
        <v>Nicole Moreau</v>
      </c>
      <c r="F8" s="38" t="str">
        <f>Identification!A16</f>
        <v>Catherine Houbart</v>
      </c>
      <c r="G8" s="38">
        <f>Identification!A17</f>
        <v>0</v>
      </c>
      <c r="H8" s="51">
        <f>Identification!A18</f>
        <v>0</v>
      </c>
      <c r="I8" s="50">
        <f>Identification!A20</f>
        <v>0</v>
      </c>
      <c r="J8" s="51">
        <f>Identification!A21</f>
        <v>0</v>
      </c>
      <c r="K8" s="50">
        <f>Identification!A23</f>
        <v>0</v>
      </c>
      <c r="L8" s="51">
        <f>Identification!A24</f>
        <v>0</v>
      </c>
    </row>
    <row r="9" spans="1:12" ht="24" customHeight="1" thickBot="1">
      <c r="A9" s="61" t="s">
        <v>49</v>
      </c>
      <c r="B9" s="116">
        <f>Identification!D11</f>
        <v>250</v>
      </c>
      <c r="C9" s="117">
        <f>Identification!D12</f>
        <v>0</v>
      </c>
      <c r="D9" s="118">
        <f>Identification!D13</f>
        <v>0</v>
      </c>
      <c r="E9" s="116">
        <f>Identification!D15</f>
        <v>240</v>
      </c>
      <c r="F9" s="117">
        <f>Identification!D16</f>
        <v>80</v>
      </c>
      <c r="G9" s="117">
        <f>Identification!D17</f>
        <v>0</v>
      </c>
      <c r="H9" s="118">
        <f>Identification!D18</f>
        <v>0</v>
      </c>
      <c r="I9" s="116">
        <f>Identification!D20</f>
        <v>0</v>
      </c>
      <c r="J9" s="118">
        <f>Identification!D21</f>
        <v>0</v>
      </c>
      <c r="K9" s="116">
        <f>Identification!D23</f>
        <v>0</v>
      </c>
      <c r="L9" s="118">
        <f>Identification!D24</f>
        <v>0</v>
      </c>
    </row>
    <row r="10" spans="1:12" ht="24" customHeight="1">
      <c r="A10" s="66"/>
      <c r="B10" s="207" t="s">
        <v>46</v>
      </c>
      <c r="C10" s="208"/>
      <c r="D10" s="209"/>
      <c r="E10" s="207" t="s">
        <v>46</v>
      </c>
      <c r="F10" s="208"/>
      <c r="G10" s="208"/>
      <c r="H10" s="209"/>
      <c r="I10" s="207" t="s">
        <v>46</v>
      </c>
      <c r="J10" s="208"/>
      <c r="K10" s="202" t="s">
        <v>46</v>
      </c>
      <c r="L10" s="203"/>
    </row>
    <row r="11" spans="1:12" ht="20.25" customHeight="1">
      <c r="A11" s="63" t="s">
        <v>52</v>
      </c>
      <c r="B11" s="119"/>
      <c r="C11" s="120"/>
      <c r="D11" s="121"/>
      <c r="E11" s="119"/>
      <c r="F11" s="120"/>
      <c r="G11" s="120"/>
      <c r="H11" s="121"/>
      <c r="I11" s="119"/>
      <c r="J11" s="121"/>
      <c r="K11" s="119"/>
      <c r="L11" s="121"/>
    </row>
    <row r="12" spans="1:12" ht="30.75" customHeight="1">
      <c r="A12" s="64" t="s">
        <v>53</v>
      </c>
      <c r="B12" s="125">
        <v>4</v>
      </c>
      <c r="C12" s="126"/>
      <c r="D12" s="127"/>
      <c r="E12" s="128">
        <v>8</v>
      </c>
      <c r="F12" s="129">
        <v>2</v>
      </c>
      <c r="G12" s="129"/>
      <c r="H12" s="127"/>
      <c r="I12" s="128"/>
      <c r="J12" s="127"/>
      <c r="K12" s="128"/>
      <c r="L12" s="127"/>
    </row>
    <row r="13" spans="1:12" ht="30.75" customHeight="1">
      <c r="A13" s="64" t="s">
        <v>36</v>
      </c>
      <c r="B13" s="130">
        <v>2</v>
      </c>
      <c r="C13" s="131"/>
      <c r="D13" s="132"/>
      <c r="E13" s="130">
        <v>4</v>
      </c>
      <c r="F13" s="131">
        <v>1</v>
      </c>
      <c r="G13" s="131"/>
      <c r="H13" s="132"/>
      <c r="I13" s="130"/>
      <c r="J13" s="132"/>
      <c r="K13" s="130"/>
      <c r="L13" s="132"/>
    </row>
    <row r="14" spans="1:12" ht="30.75" customHeight="1">
      <c r="A14" s="64" t="s">
        <v>37</v>
      </c>
      <c r="B14" s="130">
        <v>2</v>
      </c>
      <c r="C14" s="131"/>
      <c r="D14" s="132"/>
      <c r="E14" s="130">
        <v>8</v>
      </c>
      <c r="F14" s="131">
        <v>1</v>
      </c>
      <c r="G14" s="131"/>
      <c r="H14" s="132"/>
      <c r="I14" s="130"/>
      <c r="J14" s="132"/>
      <c r="K14" s="130"/>
      <c r="L14" s="132"/>
    </row>
    <row r="15" spans="1:12" ht="30.75" customHeight="1">
      <c r="A15" s="64" t="s">
        <v>38</v>
      </c>
      <c r="B15" s="130">
        <v>1</v>
      </c>
      <c r="C15" s="131"/>
      <c r="D15" s="132"/>
      <c r="E15" s="130">
        <v>8</v>
      </c>
      <c r="F15" s="131"/>
      <c r="G15" s="131"/>
      <c r="H15" s="132"/>
      <c r="I15" s="130"/>
      <c r="J15" s="132"/>
      <c r="K15" s="130"/>
      <c r="L15" s="132"/>
    </row>
    <row r="16" spans="1:12" ht="30.75" customHeight="1">
      <c r="A16" s="64" t="s">
        <v>65</v>
      </c>
      <c r="B16" s="130">
        <v>6</v>
      </c>
      <c r="C16" s="131"/>
      <c r="D16" s="132"/>
      <c r="E16" s="130">
        <v>20</v>
      </c>
      <c r="F16" s="131">
        <v>5</v>
      </c>
      <c r="G16" s="131"/>
      <c r="H16" s="132"/>
      <c r="I16" s="130"/>
      <c r="J16" s="132"/>
      <c r="K16" s="130"/>
      <c r="L16" s="132"/>
    </row>
    <row r="17" spans="1:12" ht="30.75" customHeight="1">
      <c r="A17" s="64" t="s">
        <v>66</v>
      </c>
      <c r="B17" s="130"/>
      <c r="C17" s="131"/>
      <c r="D17" s="132"/>
      <c r="E17" s="130">
        <v>2</v>
      </c>
      <c r="F17" s="131"/>
      <c r="G17" s="131"/>
      <c r="H17" s="132"/>
      <c r="I17" s="130"/>
      <c r="J17" s="132"/>
      <c r="K17" s="130"/>
      <c r="L17" s="132"/>
    </row>
    <row r="18" spans="1:12" ht="30.75" customHeight="1">
      <c r="A18" s="64" t="s">
        <v>68</v>
      </c>
      <c r="B18" s="130">
        <v>1</v>
      </c>
      <c r="C18" s="131"/>
      <c r="D18" s="132"/>
      <c r="E18" s="130">
        <v>2</v>
      </c>
      <c r="F18" s="131"/>
      <c r="G18" s="131"/>
      <c r="H18" s="132"/>
      <c r="I18" s="130"/>
      <c r="J18" s="132"/>
      <c r="K18" s="130"/>
      <c r="L18" s="132"/>
    </row>
    <row r="19" spans="1:12" ht="30.75" customHeight="1">
      <c r="A19" s="64" t="s">
        <v>67</v>
      </c>
      <c r="B19" s="130">
        <v>15</v>
      </c>
      <c r="C19" s="131"/>
      <c r="D19" s="132"/>
      <c r="E19" s="130">
        <v>10</v>
      </c>
      <c r="F19" s="131"/>
      <c r="G19" s="131"/>
      <c r="H19" s="132"/>
      <c r="I19" s="130"/>
      <c r="J19" s="132"/>
      <c r="K19" s="130"/>
      <c r="L19" s="132"/>
    </row>
    <row r="20" spans="1:12" ht="30.75" customHeight="1">
      <c r="A20" s="64" t="s">
        <v>61</v>
      </c>
      <c r="B20" s="130">
        <v>10</v>
      </c>
      <c r="C20" s="131"/>
      <c r="D20" s="132"/>
      <c r="E20" s="130">
        <v>3</v>
      </c>
      <c r="F20" s="131"/>
      <c r="G20" s="131"/>
      <c r="H20" s="132"/>
      <c r="I20" s="130"/>
      <c r="J20" s="132"/>
      <c r="K20" s="130"/>
      <c r="L20" s="132"/>
    </row>
    <row r="21" spans="1:12" ht="30.75" customHeight="1">
      <c r="A21" s="64" t="s">
        <v>39</v>
      </c>
      <c r="B21" s="130">
        <v>25</v>
      </c>
      <c r="C21" s="131"/>
      <c r="D21" s="132"/>
      <c r="E21" s="131">
        <v>25</v>
      </c>
      <c r="F21" s="131"/>
      <c r="G21" s="131"/>
      <c r="H21" s="132"/>
      <c r="I21" s="133"/>
      <c r="J21" s="132"/>
      <c r="K21" s="133"/>
      <c r="L21" s="132"/>
    </row>
    <row r="22" spans="1:12" ht="30.75" customHeight="1">
      <c r="A22" s="64" t="s">
        <v>63</v>
      </c>
      <c r="B22" s="130">
        <v>3</v>
      </c>
      <c r="C22" s="131"/>
      <c r="D22" s="132"/>
      <c r="E22" s="130">
        <v>5</v>
      </c>
      <c r="F22" s="131">
        <v>5</v>
      </c>
      <c r="G22" s="131"/>
      <c r="H22" s="132"/>
      <c r="I22" s="130"/>
      <c r="J22" s="132"/>
      <c r="K22" s="130"/>
      <c r="L22" s="132"/>
    </row>
    <row r="23" spans="1:12" ht="30.75" customHeight="1">
      <c r="A23" s="64"/>
      <c r="B23" s="130"/>
      <c r="C23" s="131"/>
      <c r="D23" s="132"/>
      <c r="E23" s="130"/>
      <c r="F23" s="131"/>
      <c r="G23" s="131"/>
      <c r="H23" s="132"/>
      <c r="I23" s="130"/>
      <c r="J23" s="132"/>
      <c r="K23" s="130"/>
      <c r="L23" s="132"/>
    </row>
    <row r="24" spans="1:12" ht="30.75" customHeight="1">
      <c r="A24" s="65"/>
      <c r="B24" s="130"/>
      <c r="C24" s="131"/>
      <c r="D24" s="132"/>
      <c r="E24" s="130"/>
      <c r="F24" s="131"/>
      <c r="G24" s="131"/>
      <c r="H24" s="132"/>
      <c r="I24" s="130"/>
      <c r="J24" s="132"/>
      <c r="K24" s="130"/>
      <c r="L24" s="132"/>
    </row>
    <row r="25" spans="1:12" ht="30.75" customHeight="1">
      <c r="A25" s="57" t="s">
        <v>54</v>
      </c>
      <c r="B25" s="122">
        <f aca="true" t="shared" si="0" ref="B25:L25">SUM(B12:B24)</f>
        <v>69</v>
      </c>
      <c r="C25" s="122">
        <f t="shared" si="0"/>
        <v>0</v>
      </c>
      <c r="D25" s="122">
        <f>SUM(D12:D24)</f>
        <v>0</v>
      </c>
      <c r="E25" s="122">
        <f t="shared" si="0"/>
        <v>95</v>
      </c>
      <c r="F25" s="122">
        <f t="shared" si="0"/>
        <v>14</v>
      </c>
      <c r="G25" s="122">
        <f t="shared" si="0"/>
        <v>0</v>
      </c>
      <c r="H25" s="122">
        <f t="shared" si="0"/>
        <v>0</v>
      </c>
      <c r="I25" s="122">
        <f t="shared" si="0"/>
        <v>0</v>
      </c>
      <c r="J25" s="122">
        <f t="shared" si="0"/>
        <v>0</v>
      </c>
      <c r="K25" s="122">
        <f>SUM(K12:K24)</f>
        <v>0</v>
      </c>
      <c r="L25" s="122">
        <f t="shared" si="0"/>
        <v>0</v>
      </c>
    </row>
    <row r="26" spans="1:12" ht="30.75" customHeight="1">
      <c r="A26" s="57" t="s">
        <v>57</v>
      </c>
      <c r="B26" s="123">
        <f aca="true" t="shared" si="1" ref="B26:L26">B25*B9</f>
        <v>17250</v>
      </c>
      <c r="C26" s="123">
        <f t="shared" si="1"/>
        <v>0</v>
      </c>
      <c r="D26" s="123">
        <f t="shared" si="1"/>
        <v>0</v>
      </c>
      <c r="E26" s="123">
        <f t="shared" si="1"/>
        <v>22800</v>
      </c>
      <c r="F26" s="123">
        <f t="shared" si="1"/>
        <v>1120</v>
      </c>
      <c r="G26" s="123">
        <f t="shared" si="1"/>
        <v>0</v>
      </c>
      <c r="H26" s="123">
        <f t="shared" si="1"/>
        <v>0</v>
      </c>
      <c r="I26" s="123">
        <f t="shared" si="1"/>
        <v>0</v>
      </c>
      <c r="J26" s="123">
        <f t="shared" si="1"/>
        <v>0</v>
      </c>
      <c r="K26" s="123">
        <f t="shared" si="1"/>
        <v>0</v>
      </c>
      <c r="L26" s="123">
        <f t="shared" si="1"/>
        <v>0</v>
      </c>
    </row>
    <row r="27" spans="1:12" s="41" customFormat="1" ht="30.75" customHeight="1">
      <c r="A27" s="109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5"/>
    </row>
    <row r="28" spans="1:12" ht="30.75" customHeight="1">
      <c r="A28" s="60" t="s">
        <v>58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</row>
    <row r="29" spans="1:12" ht="30.75" customHeight="1">
      <c r="A29" s="58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8"/>
    </row>
    <row r="30" spans="1:12" s="40" customFormat="1" ht="30.75" customHeight="1">
      <c r="A30" s="59" t="s">
        <v>59</v>
      </c>
      <c r="B30" s="124">
        <f>B26+B28</f>
        <v>17250</v>
      </c>
      <c r="C30" s="124">
        <f aca="true" t="shared" si="2" ref="C30:L30">C26+C28</f>
        <v>0</v>
      </c>
      <c r="D30" s="124">
        <f t="shared" si="2"/>
        <v>0</v>
      </c>
      <c r="E30" s="124">
        <f t="shared" si="2"/>
        <v>22800</v>
      </c>
      <c r="F30" s="124">
        <f t="shared" si="2"/>
        <v>1120</v>
      </c>
      <c r="G30" s="124">
        <f>G26+G28</f>
        <v>0</v>
      </c>
      <c r="H30" s="124">
        <f t="shared" si="2"/>
        <v>0</v>
      </c>
      <c r="I30" s="124">
        <f t="shared" si="2"/>
        <v>0</v>
      </c>
      <c r="J30" s="124">
        <f t="shared" si="2"/>
        <v>0</v>
      </c>
      <c r="K30" s="124">
        <f t="shared" si="2"/>
        <v>0</v>
      </c>
      <c r="L30" s="123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16" sqref="A16:E16"/>
    </sheetView>
  </sheetViews>
  <sheetFormatPr defaultColWidth="11.421875" defaultRowHeight="12.75"/>
  <cols>
    <col min="1" max="1" width="25.8515625" style="78" customWidth="1"/>
    <col min="2" max="2" width="13.421875" style="78" customWidth="1"/>
    <col min="3" max="3" width="16.28125" style="78" customWidth="1"/>
    <col min="4" max="4" width="13.140625" style="78" customWidth="1"/>
    <col min="5" max="5" width="37.421875" style="79" customWidth="1"/>
  </cols>
  <sheetData>
    <row r="1" spans="1:5" ht="18.75">
      <c r="A1" s="104"/>
      <c r="B1" s="104"/>
      <c r="C1" s="104"/>
      <c r="D1" s="104"/>
      <c r="E1" s="89" t="s">
        <v>47</v>
      </c>
    </row>
    <row r="2" spans="1:5" ht="18.75">
      <c r="A2" s="104"/>
      <c r="B2" s="104"/>
      <c r="C2" s="104"/>
      <c r="D2" s="104"/>
      <c r="E2" s="89" t="s">
        <v>62</v>
      </c>
    </row>
    <row r="3" spans="1:5" ht="15.75" thickBot="1">
      <c r="A3" s="177"/>
      <c r="B3" s="178"/>
      <c r="C3" s="178"/>
      <c r="D3" s="178"/>
      <c r="E3" s="178"/>
    </row>
    <row r="4" spans="1:5" ht="18" customHeight="1">
      <c r="A4" s="98" t="s">
        <v>0</v>
      </c>
      <c r="B4" s="210" t="str">
        <f>Identification!B4</f>
        <v>R-4008-2017, Étape E</v>
      </c>
      <c r="C4" s="211"/>
      <c r="D4" s="211"/>
      <c r="E4" s="212"/>
    </row>
    <row r="5" spans="1:5" ht="18" customHeight="1" thickBot="1">
      <c r="A5" s="99" t="s">
        <v>1</v>
      </c>
      <c r="B5" s="213" t="str">
        <f>Identification!B5</f>
        <v>GRAME</v>
      </c>
      <c r="C5" s="213"/>
      <c r="D5" s="213"/>
      <c r="E5" s="214"/>
    </row>
    <row r="6" spans="1:5" ht="25.5" customHeight="1" thickBot="1">
      <c r="A6" s="215" t="s">
        <v>69</v>
      </c>
      <c r="B6" s="216"/>
      <c r="C6" s="216"/>
      <c r="D6" s="216"/>
      <c r="E6" s="217"/>
    </row>
    <row r="7" spans="1:5" ht="19.5" customHeight="1">
      <c r="A7" s="218" t="s">
        <v>70</v>
      </c>
      <c r="B7" s="219"/>
      <c r="C7" s="219"/>
      <c r="D7" s="219"/>
      <c r="E7" s="220"/>
    </row>
    <row r="8" spans="1:5" ht="19.5" customHeight="1">
      <c r="A8" s="221" t="s">
        <v>71</v>
      </c>
      <c r="B8" s="222"/>
      <c r="C8" s="222"/>
      <c r="D8" s="222"/>
      <c r="E8" s="223"/>
    </row>
    <row r="9" spans="1:5" ht="19.5" customHeight="1">
      <c r="A9" s="221" t="s">
        <v>72</v>
      </c>
      <c r="B9" s="222"/>
      <c r="C9" s="222"/>
      <c r="D9" s="222"/>
      <c r="E9" s="223"/>
    </row>
    <row r="10" spans="1:5" ht="19.5" customHeight="1">
      <c r="A10" s="221" t="s">
        <v>74</v>
      </c>
      <c r="B10" s="222"/>
      <c r="C10" s="222"/>
      <c r="D10" s="222"/>
      <c r="E10" s="223"/>
    </row>
    <row r="11" spans="1:5" ht="19.5" customHeight="1">
      <c r="A11" s="221" t="s">
        <v>73</v>
      </c>
      <c r="B11" s="222"/>
      <c r="C11" s="222"/>
      <c r="D11" s="222"/>
      <c r="E11" s="223"/>
    </row>
    <row r="12" spans="1:5" ht="19.5" customHeight="1">
      <c r="A12" s="221" t="s">
        <v>75</v>
      </c>
      <c r="B12" s="222"/>
      <c r="C12" s="222"/>
      <c r="D12" s="222"/>
      <c r="E12" s="223"/>
    </row>
    <row r="13" spans="1:5" ht="19.5" customHeight="1">
      <c r="A13" s="221"/>
      <c r="B13" s="222"/>
      <c r="C13" s="222"/>
      <c r="D13" s="222"/>
      <c r="E13" s="223"/>
    </row>
    <row r="14" spans="1:5" ht="19.5" customHeight="1">
      <c r="A14" s="221"/>
      <c r="B14" s="222"/>
      <c r="C14" s="222"/>
      <c r="D14" s="222"/>
      <c r="E14" s="223"/>
    </row>
    <row r="15" spans="1:5" ht="19.5" customHeight="1">
      <c r="A15" s="221"/>
      <c r="B15" s="222"/>
      <c r="C15" s="222"/>
      <c r="D15" s="222"/>
      <c r="E15" s="223"/>
    </row>
    <row r="16" spans="1:5" ht="19.5" customHeight="1">
      <c r="A16" s="221"/>
      <c r="B16" s="222"/>
      <c r="C16" s="222"/>
      <c r="D16" s="222"/>
      <c r="E16" s="223"/>
    </row>
    <row r="17" spans="1:5" ht="19.5" customHeight="1">
      <c r="A17" s="221"/>
      <c r="B17" s="222"/>
      <c r="C17" s="222"/>
      <c r="D17" s="222"/>
      <c r="E17" s="223"/>
    </row>
    <row r="18" spans="1:5" ht="19.5" customHeight="1">
      <c r="A18" s="221"/>
      <c r="B18" s="222"/>
      <c r="C18" s="222"/>
      <c r="D18" s="222"/>
      <c r="E18" s="223"/>
    </row>
    <row r="19" spans="1:5" ht="19.5" customHeight="1">
      <c r="A19" s="221"/>
      <c r="B19" s="222"/>
      <c r="C19" s="222"/>
      <c r="D19" s="222"/>
      <c r="E19" s="223"/>
    </row>
    <row r="20" spans="1:5" ht="19.5" customHeight="1">
      <c r="A20" s="221"/>
      <c r="B20" s="222"/>
      <c r="C20" s="222"/>
      <c r="D20" s="222"/>
      <c r="E20" s="223"/>
    </row>
    <row r="21" spans="1:5" ht="19.5" customHeight="1">
      <c r="A21" s="221"/>
      <c r="B21" s="222"/>
      <c r="C21" s="222"/>
      <c r="D21" s="222"/>
      <c r="E21" s="223"/>
    </row>
    <row r="22" spans="1:5" ht="19.5" customHeight="1">
      <c r="A22" s="221"/>
      <c r="B22" s="222"/>
      <c r="C22" s="222"/>
      <c r="D22" s="222"/>
      <c r="E22" s="223"/>
    </row>
    <row r="23" spans="1:5" ht="19.5" customHeight="1">
      <c r="A23" s="221"/>
      <c r="B23" s="222"/>
      <c r="C23" s="222"/>
      <c r="D23" s="222"/>
      <c r="E23" s="223"/>
    </row>
    <row r="24" spans="1:5" ht="19.5" customHeight="1">
      <c r="A24" s="221"/>
      <c r="B24" s="222"/>
      <c r="C24" s="222"/>
      <c r="D24" s="222"/>
      <c r="E24" s="223"/>
    </row>
    <row r="25" spans="1:5" ht="19.5" customHeight="1">
      <c r="A25" s="221"/>
      <c r="B25" s="222"/>
      <c r="C25" s="222"/>
      <c r="D25" s="222"/>
      <c r="E25" s="223"/>
    </row>
    <row r="26" spans="1:5" ht="19.5" customHeight="1">
      <c r="A26" s="221"/>
      <c r="B26" s="222"/>
      <c r="C26" s="222"/>
      <c r="D26" s="222"/>
      <c r="E26" s="223"/>
    </row>
    <row r="27" spans="1:5" ht="19.5" customHeight="1">
      <c r="A27" s="221"/>
      <c r="B27" s="222"/>
      <c r="C27" s="222"/>
      <c r="D27" s="222"/>
      <c r="E27" s="223"/>
    </row>
    <row r="28" spans="1:5" ht="19.5" customHeight="1">
      <c r="A28" s="221"/>
      <c r="B28" s="222"/>
      <c r="C28" s="222"/>
      <c r="D28" s="222"/>
      <c r="E28" s="223"/>
    </row>
    <row r="29" spans="1:5" ht="19.5" customHeight="1">
      <c r="A29" s="221"/>
      <c r="B29" s="222"/>
      <c r="C29" s="222"/>
      <c r="D29" s="222"/>
      <c r="E29" s="223"/>
    </row>
    <row r="30" spans="1:5" ht="19.5" customHeight="1">
      <c r="A30" s="221"/>
      <c r="B30" s="222"/>
      <c r="C30" s="222"/>
      <c r="D30" s="222"/>
      <c r="E30" s="223"/>
    </row>
    <row r="31" spans="1:5" ht="19.5" customHeight="1">
      <c r="A31" s="221"/>
      <c r="B31" s="222"/>
      <c r="C31" s="222"/>
      <c r="D31" s="222"/>
      <c r="E31" s="223"/>
    </row>
    <row r="32" spans="1:5" ht="19.5" customHeight="1">
      <c r="A32" s="221"/>
      <c r="B32" s="222"/>
      <c r="C32" s="222"/>
      <c r="D32" s="222"/>
      <c r="E32" s="223"/>
    </row>
    <row r="33" spans="1:5" ht="19.5" customHeight="1">
      <c r="A33" s="221"/>
      <c r="B33" s="222"/>
      <c r="C33" s="222"/>
      <c r="D33" s="222"/>
      <c r="E33" s="223"/>
    </row>
    <row r="34" spans="1:5" ht="19.5" customHeight="1">
      <c r="A34" s="221"/>
      <c r="B34" s="222"/>
      <c r="C34" s="222"/>
      <c r="D34" s="222"/>
      <c r="E34" s="223"/>
    </row>
    <row r="35" spans="1:5" ht="19.5" customHeight="1">
      <c r="A35" s="221"/>
      <c r="B35" s="222"/>
      <c r="C35" s="222"/>
      <c r="D35" s="222"/>
      <c r="E35" s="223"/>
    </row>
    <row r="36" spans="1:5" ht="19.5" customHeight="1">
      <c r="A36" s="221"/>
      <c r="B36" s="222"/>
      <c r="C36" s="222"/>
      <c r="D36" s="222"/>
      <c r="E36" s="223"/>
    </row>
    <row r="37" spans="1:5" ht="19.5" customHeight="1">
      <c r="A37" s="221"/>
      <c r="B37" s="222"/>
      <c r="C37" s="222"/>
      <c r="D37" s="222"/>
      <c r="E37" s="223"/>
    </row>
    <row r="38" spans="1:5" ht="19.5" customHeight="1">
      <c r="A38" s="221"/>
      <c r="B38" s="222"/>
      <c r="C38" s="222"/>
      <c r="D38" s="222"/>
      <c r="E38" s="223"/>
    </row>
    <row r="39" spans="1:5" ht="19.5" customHeight="1">
      <c r="A39" s="221"/>
      <c r="B39" s="222"/>
      <c r="C39" s="222"/>
      <c r="D39" s="222"/>
      <c r="E39" s="223"/>
    </row>
    <row r="40" spans="1:5" ht="19.5" customHeight="1">
      <c r="A40" s="224"/>
      <c r="B40" s="225"/>
      <c r="C40" s="225"/>
      <c r="D40" s="225"/>
      <c r="E40" s="226"/>
    </row>
  </sheetData>
  <sheetProtection password="EF07" sheet="1" selectLockedCells="1"/>
  <mergeCells count="38"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29:E29"/>
    <mergeCell ref="A30:E30"/>
    <mergeCell ref="A31:E31"/>
    <mergeCell ref="A38:E38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3:E3"/>
    <mergeCell ref="B4:E4"/>
    <mergeCell ref="B5:E5"/>
    <mergeCell ref="A6:E6"/>
    <mergeCell ref="A7:E7"/>
    <mergeCell ref="A8:E8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du GRAME - Étape E</dc:subject>
  <dc:creator>Régie de l'énergie</dc:creator>
  <cp:keywords/>
  <dc:description/>
  <cp:lastModifiedBy>User</cp:lastModifiedBy>
  <cp:lastPrinted>2010-02-25T20:19:41Z</cp:lastPrinted>
  <dcterms:created xsi:type="dcterms:W3CDTF">2009-06-30T18:48:08Z</dcterms:created>
  <dcterms:modified xsi:type="dcterms:W3CDTF">2023-02-21T14:10:59Z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1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983</vt:lpwstr>
  </property>
  <property fmtid="{D5CDD505-2E9C-101B-9397-08002B2CF9AE}" pid="11" name="Deposa">
    <vt:lpwstr>152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7100800.00000000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0</vt:lpwstr>
  </property>
  <property fmtid="{D5CDD505-2E9C-101B-9397-08002B2CF9AE}" pid="18" name="Déposa">
    <vt:lpwstr>73</vt:lpwstr>
  </property>
  <property fmtid="{D5CDD505-2E9C-101B-9397-08002B2CF9AE}" pid="19" name="Suj">
    <vt:lpwstr>Budget de participation du GRAME - Étape E</vt:lpwstr>
  </property>
  <property fmtid="{D5CDD505-2E9C-101B-9397-08002B2CF9AE}" pid="20" name="Numéroplumit">
    <vt:lpwstr>2590</vt:lpwstr>
  </property>
  <property fmtid="{D5CDD505-2E9C-101B-9397-08002B2CF9AE}" pid="21" name="Cotedepiè">
    <vt:lpwstr>C-GRAME-0167</vt:lpwstr>
  </property>
  <property fmtid="{D5CDD505-2E9C-101B-9397-08002B2CF9AE}" pid="22" name="Anciennomdudocume">
    <vt:lpwstr>R-4008-2017_E_GRAME_24-02-23_Budget.xls</vt:lpwstr>
  </property>
  <property fmtid="{D5CDD505-2E9C-101B-9397-08002B2CF9AE}" pid="23" name="_dlc_Doc">
    <vt:lpwstr>W2HFWTQUJJY6-1914211019-6038</vt:lpwstr>
  </property>
  <property fmtid="{D5CDD505-2E9C-101B-9397-08002B2CF9AE}" pid="24" name="_dlc_DocIdItemGu">
    <vt:lpwstr>98a3ef76-14df-4923-92b9-b87f9e7d0900</vt:lpwstr>
  </property>
  <property fmtid="{D5CDD505-2E9C-101B-9397-08002B2CF9AE}" pid="25" name="_dlc_DocIdU">
    <vt:lpwstr>http://s10mtlweb:8081/983/_layouts/15/DocIdRedir.aspx?ID=W2HFWTQUJJY6-1914211019-6038, W2HFWTQUJJY6-1914211019-6038</vt:lpwstr>
  </property>
  <property fmtid="{D5CDD505-2E9C-101B-9397-08002B2CF9AE}" pid="26" name="display_urn:schemas-microsoft-com:office:office#Edit">
    <vt:lpwstr>Compte système</vt:lpwstr>
  </property>
  <property fmtid="{D5CDD505-2E9C-101B-9397-08002B2CF9AE}" pid="27" name="Cote de pié">
    <vt:lpwstr>C-GRAME-0167</vt:lpwstr>
  </property>
  <property fmtid="{D5CDD505-2E9C-101B-9397-08002B2CF9AE}" pid="28" name="Inscrit au plumit">
    <vt:lpwstr>1</vt:lpwstr>
  </property>
  <property fmtid="{D5CDD505-2E9C-101B-9397-08002B2CF9AE}" pid="29" name="Ne pas envoyer d'aler">
    <vt:lpwstr>0</vt:lpwstr>
  </property>
  <property fmtid="{D5CDD505-2E9C-101B-9397-08002B2CF9AE}" pid="30" name="Numéro plumit">
    <vt:lpwstr>2590.00000000000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