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retchen\Documents\Quebec\AQCIE\Phase 3\IR Responses Jan 2018\"/>
    </mc:Choice>
  </mc:AlternateContent>
  <bookViews>
    <workbookView xWindow="0" yWindow="0" windowWidth="20490" windowHeight="6930" xr2:uid="{AFCC227B-1A81-426E-8830-1BDE5CB47E0A}"/>
  </bookViews>
  <sheets>
    <sheet name="T6 - Inflation" sheetId="1" r:id="rId1"/>
    <sheet name="Inflation data" sheetId="2" r:id="rId2"/>
  </sheets>
  <externalReferences>
    <externalReference r:id="rId3"/>
    <externalReference r:id="rId4"/>
    <externalReference r:id="rId5"/>
    <externalReference r:id="rId6"/>
    <externalReference r:id="rId7"/>
    <externalReference r:id="rId8"/>
    <externalReference r:id="rId9"/>
  </externalReferences>
  <definedNames>
    <definedName name="__d2">#REF!</definedName>
    <definedName name="_d2">#REF!</definedName>
    <definedName name="_d3">#REF!</definedName>
    <definedName name="_Parse_Out" hidden="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#REF!</definedName>
    <definedName name="CCCA">#REF!</definedName>
    <definedName name="CIVA">#REF!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#REF!</definedName>
    <definedName name="data10">'[3]2010 data'!$A$1:$CC$36</definedName>
    <definedName name="data11">'[3]2011 data '!$A$1:$CC$37</definedName>
    <definedName name="_xlnm.Database">#REF!</definedName>
    <definedName name="database_old">#REF!</definedName>
    <definedName name="Database1">#REF!</definedName>
    <definedName name="Date_Range">[2]cpi06!$A$2:$A$10,[2]cpi06!$A$11:$A$243</definedName>
    <definedName name="DATES">#N/A</definedName>
    <definedName name="db">#REF!</definedName>
    <definedName name="DISTRIBUTOR_NAME">'[4]1. Information'!$F$14</definedName>
    <definedName name="fgngdh">'[5]1. Information'!$F$14</definedName>
    <definedName name="FTE">#REF!</definedName>
    <definedName name="FTPT">#REF!</definedName>
    <definedName name="fvsv">'[5]1. Information'!$F$14</definedName>
    <definedName name="GCFC">#REF!</definedName>
    <definedName name="GOC">#REF!</definedName>
    <definedName name="GOCWI">#REF!</definedName>
    <definedName name="GOIPD">#REF!</definedName>
    <definedName name="GOX">#REF!</definedName>
    <definedName name="GPO">#REF!</definedName>
    <definedName name="GPOCWI">#REF!</definedName>
    <definedName name="GPOIPD">#REF!</definedName>
    <definedName name="GPOX">#REF!</definedName>
    <definedName name="GPSHR">#REF!</definedName>
    <definedName name="grossplant">'[3]PEG_ Gross Plant'!$C$8:$H$4224</definedName>
    <definedName name="IBT">#REF!</definedName>
    <definedName name="IIC">#REF!</definedName>
    <definedName name="IICWI">#REF!</definedName>
    <definedName name="IIIPD">#REF!</definedName>
    <definedName name="IIX">#REF!</definedName>
    <definedName name="IUE">#REF!</definedName>
    <definedName name="j">#REF!</definedName>
    <definedName name="NCCA">#REF!</definedName>
    <definedName name="NETINT">#REF!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#REF!</definedName>
    <definedName name="PIVA">#REF!</definedName>
    <definedName name="PTI">#REF!</definedName>
    <definedName name="RIP">#REF!</definedName>
    <definedName name="SGDP">#REF!</definedName>
    <definedName name="SUB">#REF!</definedName>
    <definedName name="SUPPS">#REF!</definedName>
    <definedName name="SUR">#REF!</definedName>
    <definedName name="TableName">"Dummy"</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#REF!</definedName>
    <definedName name="XK_by_Peer_Group">#REF!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6" i="2" l="1"/>
  <c r="U39" i="1"/>
  <c r="R188" i="2"/>
  <c r="R176" i="2"/>
  <c r="S188" i="2"/>
  <c r="P188" i="2"/>
  <c r="P176" i="2"/>
  <c r="Q188" i="2"/>
  <c r="R164" i="2"/>
  <c r="S176" i="2"/>
  <c r="P164" i="2"/>
  <c r="Q176" i="2"/>
  <c r="R152" i="2"/>
  <c r="S164" i="2"/>
  <c r="P152" i="2"/>
  <c r="Q164" i="2"/>
  <c r="R140" i="2"/>
  <c r="S152" i="2"/>
  <c r="P140" i="2"/>
  <c r="Q152" i="2"/>
  <c r="R128" i="2"/>
  <c r="S140" i="2"/>
  <c r="P128" i="2"/>
  <c r="Q140" i="2"/>
  <c r="S128" i="2"/>
  <c r="P116" i="2"/>
  <c r="Q128" i="2"/>
  <c r="R104" i="2"/>
  <c r="S116" i="2"/>
  <c r="P104" i="2"/>
  <c r="Q116" i="2"/>
  <c r="R92" i="2"/>
  <c r="S104" i="2"/>
  <c r="P92" i="2"/>
  <c r="Q104" i="2"/>
  <c r="R80" i="2"/>
  <c r="S92" i="2"/>
  <c r="P80" i="2"/>
  <c r="Q92" i="2"/>
  <c r="R68" i="2"/>
  <c r="S80" i="2"/>
  <c r="P68" i="2"/>
  <c r="Q80" i="2"/>
  <c r="R56" i="2"/>
  <c r="S68" i="2"/>
  <c r="P56" i="2"/>
  <c r="Q68" i="2"/>
  <c r="R44" i="2"/>
  <c r="S56" i="2"/>
  <c r="P44" i="2"/>
  <c r="Q56" i="2"/>
  <c r="R32" i="2"/>
  <c r="S44" i="2"/>
  <c r="P32" i="2"/>
  <c r="Q44" i="2"/>
  <c r="R20" i="2"/>
  <c r="S32" i="2"/>
  <c r="P20" i="2"/>
  <c r="Q32" i="2"/>
  <c r="R8" i="2"/>
  <c r="S20" i="2"/>
  <c r="P8" i="2"/>
  <c r="Q20" i="2"/>
  <c r="U31" i="1"/>
  <c r="U30" i="1"/>
  <c r="V31" i="1"/>
  <c r="U32" i="1"/>
  <c r="V32" i="1"/>
  <c r="U33" i="1"/>
  <c r="V33" i="1"/>
  <c r="U34" i="1"/>
  <c r="V34" i="1"/>
  <c r="U35" i="1"/>
  <c r="V35" i="1"/>
  <c r="U36" i="1"/>
  <c r="V36" i="1"/>
  <c r="U37" i="1"/>
  <c r="V37" i="1"/>
  <c r="U38" i="1"/>
  <c r="V38" i="1"/>
  <c r="V39" i="1"/>
  <c r="U40" i="1"/>
  <c r="V40" i="1"/>
  <c r="U41" i="1"/>
  <c r="V41" i="1"/>
  <c r="U42" i="1"/>
  <c r="V42" i="1"/>
  <c r="U43" i="1"/>
  <c r="V43" i="1"/>
  <c r="U44" i="1"/>
  <c r="V44" i="1"/>
  <c r="U45" i="1"/>
  <c r="V45" i="1"/>
  <c r="V55" i="1"/>
  <c r="R31" i="1"/>
  <c r="R30"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S55" i="1"/>
  <c r="P31" i="1"/>
  <c r="P30"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Q55" i="1"/>
  <c r="M31" i="1"/>
  <c r="M30"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N55" i="1"/>
  <c r="J31" i="1"/>
  <c r="J30"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K55" i="1"/>
  <c r="G31" i="1"/>
  <c r="G30"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H55" i="1"/>
  <c r="E31" i="1"/>
  <c r="E30"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F55" i="1"/>
  <c r="B31" i="1"/>
  <c r="B30"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C55" i="1"/>
  <c r="R26" i="1"/>
  <c r="R25" i="1"/>
  <c r="S26" i="1"/>
  <c r="R27" i="1"/>
  <c r="S27" i="1"/>
  <c r="R28" i="1"/>
  <c r="S28" i="1"/>
  <c r="R29" i="1"/>
  <c r="S29" i="1"/>
  <c r="S30" i="1"/>
  <c r="S54" i="1"/>
  <c r="P26" i="1"/>
  <c r="P25" i="1"/>
  <c r="Q26" i="1"/>
  <c r="P27" i="1"/>
  <c r="Q27" i="1"/>
  <c r="P28" i="1"/>
  <c r="Q28" i="1"/>
  <c r="P29" i="1"/>
  <c r="Q29" i="1"/>
  <c r="Q30" i="1"/>
  <c r="Q54" i="1"/>
  <c r="M26" i="1"/>
  <c r="M25" i="1"/>
  <c r="N26" i="1"/>
  <c r="M27" i="1"/>
  <c r="N27" i="1"/>
  <c r="M28" i="1"/>
  <c r="N28" i="1"/>
  <c r="M29" i="1"/>
  <c r="N29" i="1"/>
  <c r="N30" i="1"/>
  <c r="N54" i="1"/>
  <c r="G26" i="1"/>
  <c r="G25" i="1"/>
  <c r="H26" i="1"/>
  <c r="G27" i="1"/>
  <c r="H27" i="1"/>
  <c r="G28" i="1"/>
  <c r="H28" i="1"/>
  <c r="G29" i="1"/>
  <c r="H29" i="1"/>
  <c r="H30" i="1"/>
  <c r="H54" i="1"/>
  <c r="E26" i="1"/>
  <c r="E25" i="1"/>
  <c r="F26" i="1"/>
  <c r="E27" i="1"/>
  <c r="F27" i="1"/>
  <c r="E28" i="1"/>
  <c r="F28" i="1"/>
  <c r="E29" i="1"/>
  <c r="F29" i="1"/>
  <c r="F30" i="1"/>
  <c r="F54" i="1"/>
  <c r="B26" i="1"/>
  <c r="B25" i="1"/>
  <c r="C26" i="1"/>
  <c r="B27" i="1"/>
  <c r="C27" i="1"/>
  <c r="B28" i="1"/>
  <c r="C28" i="1"/>
  <c r="B29" i="1"/>
  <c r="C29" i="1"/>
  <c r="C30" i="1"/>
  <c r="C54" i="1"/>
  <c r="R11" i="1"/>
  <c r="R10" i="1"/>
  <c r="S11" i="1"/>
  <c r="R12" i="1"/>
  <c r="S12" i="1"/>
  <c r="R13" i="1"/>
  <c r="S13" i="1"/>
  <c r="R14" i="1"/>
  <c r="S14" i="1"/>
  <c r="R15" i="1"/>
  <c r="S15" i="1"/>
  <c r="R16" i="1"/>
  <c r="S16" i="1"/>
  <c r="R17" i="1"/>
  <c r="S17" i="1"/>
  <c r="R18" i="1"/>
  <c r="S18" i="1"/>
  <c r="R19" i="1"/>
  <c r="S19" i="1"/>
  <c r="R20" i="1"/>
  <c r="S20" i="1"/>
  <c r="R21" i="1"/>
  <c r="S21" i="1"/>
  <c r="R22" i="1"/>
  <c r="S22" i="1"/>
  <c r="R23" i="1"/>
  <c r="S23" i="1"/>
  <c r="R24" i="1"/>
  <c r="S24" i="1"/>
  <c r="S25" i="1"/>
  <c r="S53" i="1"/>
  <c r="P11" i="1"/>
  <c r="P10" i="1"/>
  <c r="Q11" i="1"/>
  <c r="P12" i="1"/>
  <c r="Q12" i="1"/>
  <c r="P13" i="1"/>
  <c r="Q13" i="1"/>
  <c r="P14" i="1"/>
  <c r="Q14" i="1"/>
  <c r="P15" i="1"/>
  <c r="Q15" i="1"/>
  <c r="P16" i="1"/>
  <c r="Q16" i="1"/>
  <c r="P17" i="1"/>
  <c r="Q17" i="1"/>
  <c r="P18" i="1"/>
  <c r="Q18" i="1"/>
  <c r="P19" i="1"/>
  <c r="Q19" i="1"/>
  <c r="P20" i="1"/>
  <c r="Q20" i="1"/>
  <c r="P21" i="1"/>
  <c r="Q21" i="1"/>
  <c r="P22" i="1"/>
  <c r="Q22" i="1"/>
  <c r="P23" i="1"/>
  <c r="Q23" i="1"/>
  <c r="P24" i="1"/>
  <c r="Q24" i="1"/>
  <c r="Q25" i="1"/>
  <c r="Q53" i="1"/>
  <c r="M11" i="1"/>
  <c r="M10" i="1"/>
  <c r="N11" i="1"/>
  <c r="M12" i="1"/>
  <c r="N12" i="1"/>
  <c r="M13" i="1"/>
  <c r="N13" i="1"/>
  <c r="M14" i="1"/>
  <c r="N14" i="1"/>
  <c r="M15" i="1"/>
  <c r="N15" i="1"/>
  <c r="M16" i="1"/>
  <c r="N16" i="1"/>
  <c r="M17" i="1"/>
  <c r="N17" i="1"/>
  <c r="M18" i="1"/>
  <c r="N18" i="1"/>
  <c r="M19" i="1"/>
  <c r="N19" i="1"/>
  <c r="M20" i="1"/>
  <c r="N20" i="1"/>
  <c r="M21" i="1"/>
  <c r="N21" i="1"/>
  <c r="M22" i="1"/>
  <c r="N22" i="1"/>
  <c r="M23" i="1"/>
  <c r="N23" i="1"/>
  <c r="M24" i="1"/>
  <c r="N24" i="1"/>
  <c r="N25" i="1"/>
  <c r="N53" i="1"/>
  <c r="G11" i="1"/>
  <c r="G10" i="1"/>
  <c r="H11" i="1"/>
  <c r="G12" i="1"/>
  <c r="H12" i="1"/>
  <c r="G13" i="1"/>
  <c r="H13" i="1"/>
  <c r="G14" i="1"/>
  <c r="H14" i="1"/>
  <c r="G15" i="1"/>
  <c r="H15" i="1"/>
  <c r="G16" i="1"/>
  <c r="H16" i="1"/>
  <c r="G17" i="1"/>
  <c r="H17" i="1"/>
  <c r="G18" i="1"/>
  <c r="H18" i="1"/>
  <c r="G19" i="1"/>
  <c r="H19" i="1"/>
  <c r="G20" i="1"/>
  <c r="H20" i="1"/>
  <c r="G21" i="1"/>
  <c r="H21" i="1"/>
  <c r="G22" i="1"/>
  <c r="H22" i="1"/>
  <c r="G23" i="1"/>
  <c r="H23" i="1"/>
  <c r="G24" i="1"/>
  <c r="H24" i="1"/>
  <c r="H25" i="1"/>
  <c r="H53" i="1"/>
  <c r="E11" i="1"/>
  <c r="E10" i="1"/>
  <c r="F11" i="1"/>
  <c r="E12" i="1"/>
  <c r="F12" i="1"/>
  <c r="E13" i="1"/>
  <c r="F13" i="1"/>
  <c r="E14" i="1"/>
  <c r="F14" i="1"/>
  <c r="E15" i="1"/>
  <c r="F15" i="1"/>
  <c r="E16" i="1"/>
  <c r="F16" i="1"/>
  <c r="E17" i="1"/>
  <c r="F17" i="1"/>
  <c r="E18" i="1"/>
  <c r="F18" i="1"/>
  <c r="E19" i="1"/>
  <c r="F19" i="1"/>
  <c r="E20" i="1"/>
  <c r="F20" i="1"/>
  <c r="E21" i="1"/>
  <c r="F21" i="1"/>
  <c r="E22" i="1"/>
  <c r="F22" i="1"/>
  <c r="E23" i="1"/>
  <c r="F23" i="1"/>
  <c r="E24" i="1"/>
  <c r="F24" i="1"/>
  <c r="F25" i="1"/>
  <c r="F53" i="1"/>
  <c r="B11" i="1"/>
  <c r="B10" i="1"/>
  <c r="C11" i="1"/>
  <c r="B12" i="1"/>
  <c r="C12" i="1"/>
  <c r="B13" i="1"/>
  <c r="C13" i="1"/>
  <c r="B14" i="1"/>
  <c r="C14" i="1"/>
  <c r="B15" i="1"/>
  <c r="C15" i="1"/>
  <c r="B16" i="1"/>
  <c r="C16" i="1"/>
  <c r="B17" i="1"/>
  <c r="C17" i="1"/>
  <c r="B18" i="1"/>
  <c r="C18" i="1"/>
  <c r="B19" i="1"/>
  <c r="C19" i="1"/>
  <c r="B20" i="1"/>
  <c r="C20" i="1"/>
  <c r="B21" i="1"/>
  <c r="C21" i="1"/>
  <c r="B22" i="1"/>
  <c r="C22" i="1"/>
  <c r="B23" i="1"/>
  <c r="C23" i="1"/>
  <c r="B24" i="1"/>
  <c r="C24" i="1"/>
  <c r="C25" i="1"/>
  <c r="C53" i="1"/>
  <c r="V50" i="1"/>
  <c r="S50" i="1"/>
  <c r="Q50" i="1"/>
  <c r="N50" i="1"/>
  <c r="K50" i="1"/>
  <c r="H50" i="1"/>
  <c r="F50" i="1"/>
  <c r="C50" i="1"/>
  <c r="S49" i="1"/>
  <c r="Q49" i="1"/>
  <c r="N49" i="1"/>
  <c r="H49" i="1"/>
  <c r="F49" i="1"/>
  <c r="C49" i="1"/>
  <c r="S48" i="1"/>
  <c r="Q48" i="1"/>
  <c r="N48" i="1"/>
  <c r="H48" i="1"/>
  <c r="F48" i="1"/>
  <c r="C48" i="1"/>
  <c r="M9" i="1"/>
  <c r="N10" i="1"/>
  <c r="B9" i="1"/>
  <c r="C10" i="1"/>
  <c r="M8" i="1"/>
  <c r="N9" i="1"/>
  <c r="B8" i="1"/>
  <c r="C9" i="1"/>
</calcChain>
</file>

<file path=xl/sharedStrings.xml><?xml version="1.0" encoding="utf-8"?>
<sst xmlns="http://schemas.openxmlformats.org/spreadsheetml/2006/main" count="172" uniqueCount="70">
  <si>
    <t>Canada</t>
  </si>
  <si>
    <t>Québec</t>
  </si>
  <si>
    <r>
      <t>IPC</t>
    </r>
    <r>
      <rPr>
        <b/>
        <vertAlign val="superscript"/>
        <sz val="18"/>
        <rFont val="Calibri"/>
        <family val="2"/>
      </rPr>
      <t>1</t>
    </r>
  </si>
  <si>
    <r>
      <t>GDPIPIs</t>
    </r>
    <r>
      <rPr>
        <b/>
        <vertAlign val="superscript"/>
        <sz val="18"/>
        <rFont val="Calibri"/>
        <family val="2"/>
      </rPr>
      <t>2</t>
    </r>
  </si>
  <si>
    <r>
      <t>AWE</t>
    </r>
    <r>
      <rPr>
        <b/>
        <vertAlign val="superscript"/>
        <sz val="18"/>
        <rFont val="Calibri"/>
        <family val="2"/>
      </rPr>
      <t>3</t>
    </r>
  </si>
  <si>
    <t>All Items</t>
  </si>
  <si>
    <t>Final Consumption Expenditure</t>
  </si>
  <si>
    <t>Final Domestic 
Demand</t>
  </si>
  <si>
    <t>All Employees</t>
  </si>
  <si>
    <t>Year</t>
  </si>
  <si>
    <t>Level</t>
  </si>
  <si>
    <t>GR</t>
  </si>
  <si>
    <t>Average Annual Growth Rates</t>
  </si>
  <si>
    <t>1982-2016</t>
  </si>
  <si>
    <t>NA</t>
  </si>
  <si>
    <t>1997-2016</t>
  </si>
  <si>
    <t>2002-2016</t>
  </si>
  <si>
    <t>Standard Deviations</t>
  </si>
  <si>
    <r>
      <rPr>
        <vertAlign val="superscript"/>
        <sz val="16"/>
        <rFont val="Calibri"/>
        <family val="2"/>
      </rPr>
      <t>1</t>
    </r>
    <r>
      <rPr>
        <sz val="16"/>
        <rFont val="Calibri"/>
        <family val="2"/>
      </rPr>
      <t xml:space="preserve"> All growth rates are logarithmic.</t>
    </r>
  </si>
  <si>
    <r>
      <rPr>
        <vertAlign val="superscript"/>
        <sz val="16"/>
        <rFont val="Calibri"/>
        <family val="2"/>
      </rPr>
      <t>2</t>
    </r>
    <r>
      <rPr>
        <sz val="16"/>
        <rFont val="Calibri"/>
        <family val="2"/>
      </rPr>
      <t xml:space="preserve"> Consumer price index (Statistics Canada, Table 326-0021).</t>
    </r>
  </si>
  <si>
    <r>
      <rPr>
        <vertAlign val="superscript"/>
        <sz val="16"/>
        <rFont val="Calibri"/>
        <family val="2"/>
      </rPr>
      <t>3</t>
    </r>
    <r>
      <rPr>
        <sz val="16"/>
        <rFont val="Calibri"/>
        <family val="2"/>
      </rPr>
      <t xml:space="preserve"> Gross domestic product implicit price index (Statistics Canada, Table 384-0039).</t>
    </r>
  </si>
  <si>
    <r>
      <rPr>
        <vertAlign val="superscript"/>
        <sz val="16"/>
        <rFont val="Calibri"/>
        <family val="2"/>
      </rPr>
      <t>4</t>
    </r>
    <r>
      <rPr>
        <sz val="16"/>
        <rFont val="Calibri"/>
        <family val="2"/>
      </rPr>
      <t xml:space="preserve"> Average weekly earnings, including overtime, for all employees in current dollars (Statistics Canada, Table 281-0026).</t>
    </r>
  </si>
  <si>
    <t>Table 326-0021 Consumer Price Index (CPI), annual (2002=100 unless otherwise noted)(2,9)</t>
  </si>
  <si>
    <t>Table 384-0039 Implicit price indexes, gross domestic product, provincial and territorial, annual (2007=100)</t>
  </si>
  <si>
    <t xml:space="preserve"> </t>
  </si>
  <si>
    <t>Table 281-0026 Survey of Employment, Payrolls and Hours (SEPH), average weekly earnings by type of employee, overtime status and detailed North American Industry Classification System (NAICS), unadjusted for seasonality, monthly (current dollars)(4,15,16,17,19)</t>
  </si>
  <si>
    <t>Survey or program details:</t>
  </si>
  <si>
    <t>Quebec</t>
  </si>
  <si>
    <t>Consumer Price Index - 2301</t>
  </si>
  <si>
    <t>Provincial and Territorial Gross Domestic Product by Income and by Expenditure Accounts - 1902</t>
  </si>
  <si>
    <t>Survey of Employment, Payrolls and Hours - 2612</t>
  </si>
  <si>
    <t>Geography</t>
  </si>
  <si>
    <t>Canada (1)</t>
  </si>
  <si>
    <t>Products and product groups</t>
  </si>
  <si>
    <t>All-items</t>
  </si>
  <si>
    <t>Index</t>
  </si>
  <si>
    <t>Implicit price indexes</t>
  </si>
  <si>
    <t>Type of employees</t>
  </si>
  <si>
    <t>All employees (20)</t>
  </si>
  <si>
    <t>Annual Avg</t>
  </si>
  <si>
    <t>Estimates</t>
  </si>
  <si>
    <t>Final consumption expenditure</t>
  </si>
  <si>
    <t>Final domestic demand</t>
  </si>
  <si>
    <t>Overtime</t>
  </si>
  <si>
    <t>Including overtime</t>
  </si>
  <si>
    <t>North American Industry Classification System (NAICS)</t>
  </si>
  <si>
    <t xml:space="preserve">Industrial aggregate excluding unclassified businesses (5,6) [11-91N] </t>
  </si>
  <si>
    <t>Footnotes: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</si>
  <si>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</si>
  <si>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</si>
  <si>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Source:</t>
  </si>
  <si>
    <t>This table replaces CANSIM table 326-0002 which was archived with the release of April 2007 data.</t>
  </si>
  <si>
    <t>Statistics Canada. Table 384-0039 - Implicit price indexes, gross domestic product, provincial and territorial, annual (2007=100 unless otherwise noted)</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</si>
  <si>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</si>
  <si>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(accessed: December 28, 2017)</t>
  </si>
  <si>
    <t>Statistics Canada. Table 326-0021 - Consumer Price Index (CPI), annual (2002=100 unless otherwise noted)</t>
  </si>
  <si>
    <t>Legend:</t>
  </si>
  <si>
    <t>x</t>
  </si>
  <si>
    <t>Suppressed to meet the confidentiality requirements of the Statistics Act</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</si>
  <si>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</si>
  <si>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</si>
  <si>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businesses for which the industrial classification (North American Industry Classification System [NAICS] 2012) has yet to be determined.</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</si>
  <si>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</si>
  <si>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</si>
  <si>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</si>
  <si>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2012 North American Industry Classification System (NAICS).</t>
  </si>
  <si>
    <t>"All employees" is the sum of employees paid by the hour, salaried employees and other employees.</t>
  </si>
  <si>
    <t>Statistics Canada. Table 281-0026 - Survey of Employment, Payrolls and Hours (SEPH), average weekly earnings by type of employee, overtime status and detailed North American Industry Classification System (NAICS), unadjusted for seasonality, monthly (current dollars)</t>
  </si>
  <si>
    <t>Table 6</t>
  </si>
  <si>
    <r>
      <t>Alternative Inflation Measures for Canada and Québec</t>
    </r>
    <r>
      <rPr>
        <b/>
        <vertAlign val="superscript"/>
        <sz val="36"/>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</si>
</sst>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22"/>
      <name val="Calibri"/>
      <family val="2"/>
    </font>
    <font>
      <b/>
      <sz val="14"/>
      <name val="Calibri"/>
      <family val="2"/>
    </font>
    <font>
      <sz val="14"/>
      <name val="Calibri"/>
      <family val="2"/>
      <scheme val="minor"/>
    </font>
    <font>
      <sz val="14"/>
      <color rgb="FF00B050"/>
      <name val="Calibri"/>
      <family val="2"/>
      <scheme val="minor"/>
    </font>
    <font>
      <sz val="11"/>
      <name val="Calibri"/>
      <family val="2"/>
      <scheme val="minor"/>
    </font>
    <font>
      <sz val="11"/>
      <color rgb="FF00B050"/>
      <name val="Calibri"/>
      <family val="2"/>
      <scheme val="minor"/>
    </font>
    <font>
      <sz val="20"/>
      <name val="Calibri"/>
      <family val="2"/>
      <scheme val="minor"/>
    </font>
    <font>
      <b/>
      <sz val="20"/>
      <name val="Calibri"/>
      <family val="2"/>
    </font>
    <font>
      <sz val="20"/>
      <color rgb="FFFF0000"/>
      <name val="Calibri"/>
      <family val="2"/>
      <scheme val="minor"/>
    </font>
    <font>
      <sz val="18"/>
      <name val="Calibri"/>
      <family val="2"/>
      <scheme val="minor"/>
    </font>
    <font>
      <b/>
      <sz val="18"/>
      <name val="Calibri"/>
      <family val="2"/>
    </font>
    <font>
      <b/>
      <vertAlign val="superscript"/>
      <sz val="18"/>
      <name val="Calibri"/>
      <family val="2"/>
    </font>
    <font>
      <sz val="18"/>
      <color rgb="FFFF0000"/>
      <name val="Calibri"/>
      <family val="2"/>
      <scheme val="minor"/>
    </font>
    <font>
      <sz val="11"/>
      <color indexed="8"/>
      <name val="Calibri"/>
      <family val="2"/>
    </font>
    <font>
      <sz val="16"/>
      <name val="Calibri"/>
      <family val="2"/>
    </font>
    <font>
      <vertAlign val="superscript"/>
      <sz val="16"/>
      <name val="Calibri"/>
      <family val="2"/>
    </font>
    <font>
      <b/>
      <sz val="11"/>
      <name val="Calibri"/>
      <family val="2"/>
      <scheme val="minor"/>
    </font>
    <font>
      <b/>
      <sz val="36"/>
      <name val="Calibri"/>
      <family val="2"/>
    </font>
    <font>
      <b/>
      <vertAlign val="superscript"/>
      <sz val="36"/>
      <name val="Calibri"/>
      <family val="2"/>
    </font>
    <font>
      <b/>
      <sz val="16"/>
      <name val="Calibri"/>
      <family val="2"/>
    </font>
  </fonts>
  <fills count="2">
    <fill>
      <patternFill patternType="none"/>
    </fill>
    <fill>
      <patternFill patternType="gray125"/>
    </fill>
  </fills>
  <borders count="20">
    <border>
      <left/>
      <right/>
      <top/>
      <bottom/>
      <diagonal/>
    </border>
    <border>
      <left/>
      <right/>
      <top/>
      <bottom style="double">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s>
  <cellStyleXfs count="3">
    <xf numFmtId="0" fontId="0" fillId="0" borderId="0"/>
    <xf numFmtId="0" fontId="1" fillId="0" borderId="0"/>
    <xf numFmtId="9" fontId="16" fillId="0" borderId="0" applyFont="0" applyFill="0" applyBorder="0" applyAlignment="0" applyProtection="0"/>
  </cellStyleXfs>
  <cellXfs count="118">
    <xf numFmtId="0" fontId="0" fillId="0" borderId="0" xfId="0"/>
    <xf numFmtId="0" fontId="2" fillId="0" borderId="0" xfId="1" applyFont="1" applyFill="1"/>
    <xf numFmtId="0" fontId="4" fillId="0" borderId="0" xfId="1" applyFont="1" applyFill="1" applyAlignment="1">
      <alignment horizontal="center" wrapText="1"/>
    </xf>
    <xf numFmtId="0" fontId="5" fillId="0" borderId="0" xfId="1" applyFont="1" applyFill="1" applyAlignment="1">
      <alignment horizontal="center" wrapText="1"/>
    </xf>
    <xf numFmtId="0" fontId="5" fillId="0" borderId="0" xfId="1" applyFont="1" applyFill="1" applyBorder="1" applyAlignment="1">
      <alignment horizontal="center" wrapText="1"/>
    </xf>
    <xf numFmtId="0" fontId="6" fillId="0" borderId="0" xfId="1" applyFont="1" applyFill="1" applyAlignment="1">
      <alignment horizontal="center" wrapText="1"/>
    </xf>
    <xf numFmtId="0" fontId="5" fillId="0" borderId="0" xfId="1" applyFont="1" applyFill="1"/>
    <xf numFmtId="0" fontId="7" fillId="0" borderId="0" xfId="1" applyFont="1" applyFill="1"/>
    <xf numFmtId="0" fontId="8" fillId="0" borderId="0" xfId="1" applyFont="1" applyFill="1"/>
    <xf numFmtId="0" fontId="9" fillId="0" borderId="0" xfId="1" applyFont="1" applyFill="1"/>
    <xf numFmtId="0" fontId="9" fillId="0" borderId="0" xfId="1" applyFont="1" applyFill="1" applyBorder="1" applyAlignment="1">
      <alignment horizontal="center" wrapText="1"/>
    </xf>
    <xf numFmtId="0" fontId="11" fillId="0" borderId="0" xfId="1" applyFont="1" applyFill="1"/>
    <xf numFmtId="0" fontId="12" fillId="0" borderId="0" xfId="1" applyFont="1" applyFill="1"/>
    <xf numFmtId="0" fontId="13" fillId="0" borderId="0" xfId="1" applyFont="1" applyFill="1" applyBorder="1" applyAlignment="1">
      <alignment horizontal="center" wrapText="1"/>
    </xf>
    <xf numFmtId="0" fontId="12" fillId="0" borderId="0" xfId="1" applyFont="1" applyFill="1" applyBorder="1" applyAlignment="1">
      <alignment horizontal="center" wrapText="1"/>
    </xf>
    <xf numFmtId="0" fontId="15" fillId="0" borderId="0" xfId="1" applyFont="1" applyFill="1"/>
    <xf numFmtId="0" fontId="12" fillId="0" borderId="0" xfId="1" applyFont="1" applyFill="1" applyAlignment="1">
      <alignment vertical="center"/>
    </xf>
    <xf numFmtId="0" fontId="13" fillId="0" borderId="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5" fillId="0" borderId="0" xfId="1" applyFont="1" applyFill="1" applyAlignment="1">
      <alignment vertical="center"/>
    </xf>
    <xf numFmtId="0" fontId="12" fillId="0" borderId="0" xfId="1" applyFont="1" applyFill="1" applyBorder="1" applyAlignment="1">
      <alignment horizontal="center" vertical="center"/>
    </xf>
    <xf numFmtId="0" fontId="12" fillId="0" borderId="2" xfId="1" applyFont="1" applyFill="1" applyBorder="1" applyAlignment="1">
      <alignment horizontal="center" vertical="center" wrapText="1"/>
    </xf>
    <xf numFmtId="0" fontId="12" fillId="0" borderId="0" xfId="1" applyFont="1" applyFill="1" applyBorder="1" applyAlignment="1">
      <alignment horizontal="center"/>
    </xf>
    <xf numFmtId="164" fontId="12" fillId="0" borderId="0" xfId="1" applyNumberFormat="1" applyFont="1" applyFill="1" applyBorder="1" applyAlignment="1">
      <alignment horizontal="center" wrapText="1"/>
    </xf>
    <xf numFmtId="165" fontId="12" fillId="0" borderId="0" xfId="1" applyNumberFormat="1" applyFont="1" applyFill="1" applyBorder="1" applyAlignment="1">
      <alignment horizontal="center" wrapText="1"/>
    </xf>
    <xf numFmtId="0" fontId="12" fillId="0" borderId="0" xfId="1" applyFont="1" applyFill="1" applyAlignment="1">
      <alignment horizontal="center"/>
    </xf>
    <xf numFmtId="165" fontId="12" fillId="0" borderId="0" xfId="2" applyNumberFormat="1" applyFont="1" applyFill="1" applyAlignment="1">
      <alignment horizontal="center"/>
    </xf>
    <xf numFmtId="3" fontId="12" fillId="0" borderId="0" xfId="1" applyNumberFormat="1" applyFont="1" applyFill="1" applyBorder="1" applyAlignment="1">
      <alignment horizontal="center" wrapText="1"/>
    </xf>
    <xf numFmtId="164" fontId="12" fillId="0" borderId="0" xfId="1" applyNumberFormat="1" applyFont="1" applyFill="1" applyAlignment="1">
      <alignment horizontal="center"/>
    </xf>
    <xf numFmtId="0" fontId="12" fillId="0" borderId="0" xfId="1" applyFont="1" applyFill="1" applyBorder="1"/>
    <xf numFmtId="0" fontId="13" fillId="0" borderId="0" xfId="1" applyFont="1" applyFill="1" applyAlignment="1"/>
    <xf numFmtId="0" fontId="12" fillId="0" borderId="0" xfId="1" applyFont="1" applyFill="1" applyAlignment="1"/>
    <xf numFmtId="0" fontId="13" fillId="0" borderId="0" xfId="1" applyFont="1" applyFill="1" applyAlignment="1">
      <alignment horizontal="center"/>
    </xf>
    <xf numFmtId="165" fontId="13" fillId="0" borderId="0" xfId="2" applyNumberFormat="1" applyFont="1" applyFill="1" applyAlignment="1">
      <alignment horizontal="center"/>
    </xf>
    <xf numFmtId="165" fontId="13" fillId="0" borderId="0" xfId="2" applyNumberFormat="1" applyFont="1" applyFill="1" applyBorder="1" applyAlignment="1">
      <alignment horizontal="center"/>
    </xf>
    <xf numFmtId="10" fontId="12" fillId="0" borderId="0" xfId="1" applyNumberFormat="1" applyFont="1" applyFill="1"/>
    <xf numFmtId="10" fontId="13" fillId="0" borderId="0" xfId="1" applyNumberFormat="1" applyFont="1" applyFill="1" applyAlignment="1">
      <alignment horizontal="center"/>
    </xf>
    <xf numFmtId="10" fontId="13" fillId="0" borderId="0" xfId="2" applyNumberFormat="1" applyFont="1" applyFill="1" applyAlignment="1">
      <alignment horizontal="center"/>
    </xf>
    <xf numFmtId="10" fontId="13" fillId="0" borderId="0" xfId="2" applyNumberFormat="1" applyFont="1" applyFill="1" applyBorder="1" applyAlignment="1">
      <alignment horizontal="center"/>
    </xf>
    <xf numFmtId="10" fontId="12" fillId="0" borderId="0" xfId="1" applyNumberFormat="1" applyFont="1" applyFill="1" applyBorder="1"/>
    <xf numFmtId="0" fontId="13" fillId="0" borderId="0" xfId="1" applyFont="1" applyFill="1" applyBorder="1" applyAlignment="1">
      <alignment horizontal="center"/>
    </xf>
    <xf numFmtId="0" fontId="5" fillId="0" borderId="0" xfId="1" applyFont="1" applyFill="1" applyBorder="1" applyAlignment="1">
      <alignment horizontal="left"/>
    </xf>
    <xf numFmtId="0" fontId="5" fillId="0" borderId="0" xfId="1" applyFont="1" applyFill="1" applyBorder="1"/>
    <xf numFmtId="164" fontId="5" fillId="0" borderId="0" xfId="1" applyNumberFormat="1" applyFont="1" applyFill="1" applyBorder="1" applyAlignment="1">
      <alignment horizontal="center"/>
    </xf>
    <xf numFmtId="0" fontId="7" fillId="0" borderId="0" xfId="1" applyFont="1" applyFill="1" applyBorder="1"/>
    <xf numFmtId="0" fontId="19" fillId="0" borderId="0" xfId="0" applyFont="1" applyAlignment="1">
      <alignment vertical="center"/>
    </xf>
    <xf numFmtId="0" fontId="7" fillId="0" borderId="0" xfId="0" applyFont="1" applyAlignment="1">
      <alignment vertical="center"/>
    </xf>
    <xf numFmtId="0" fontId="19" fillId="0" borderId="0" xfId="0" applyFont="1" applyBorder="1" applyAlignment="1">
      <alignment horizontal="left" vertical="top" wrapText="1"/>
    </xf>
    <xf numFmtId="0" fontId="19" fillId="0" borderId="6" xfId="0" applyFont="1" applyBorder="1" applyAlignment="1">
      <alignment vertical="center"/>
    </xf>
    <xf numFmtId="0" fontId="19" fillId="0" borderId="0" xfId="0" applyFont="1" applyBorder="1" applyAlignment="1">
      <alignment vertical="center"/>
    </xf>
    <xf numFmtId="0" fontId="19" fillId="0" borderId="7"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19"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10" fontId="7" fillId="0" borderId="7" xfId="0" applyNumberFormat="1" applyFont="1" applyFill="1" applyBorder="1" applyAlignment="1">
      <alignment horizontal="center" vertical="center"/>
    </xf>
    <xf numFmtId="10" fontId="7"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0" fontId="19" fillId="0" borderId="6" xfId="0" applyFont="1" applyBorder="1" applyAlignment="1">
      <alignment horizontal="left"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left" vertical="center"/>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9" fillId="0" borderId="8" xfId="0" applyFont="1" applyFill="1" applyBorder="1" applyAlignment="1">
      <alignment horizontal="center" vertical="center"/>
    </xf>
    <xf numFmtId="10" fontId="7"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7" fillId="0" borderId="6" xfId="0" applyFont="1" applyBorder="1" applyAlignment="1">
      <alignment horizontal="lef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0" xfId="0" applyFont="1"/>
    <xf numFmtId="0" fontId="7" fillId="0" borderId="6" xfId="0" applyFont="1" applyBorder="1"/>
    <xf numFmtId="0" fontId="7" fillId="0" borderId="0" xfId="0" applyFont="1" applyBorder="1"/>
    <xf numFmtId="10" fontId="7" fillId="0" borderId="0" xfId="0" applyNumberFormat="1" applyFont="1" applyBorder="1" applyAlignment="1">
      <alignment horizontal="center"/>
    </xf>
    <xf numFmtId="0" fontId="7" fillId="0" borderId="7" xfId="0" applyFont="1" applyBorder="1"/>
    <xf numFmtId="0" fontId="7" fillId="0" borderId="6" xfId="0" applyFont="1" applyBorder="1" applyAlignment="1">
      <alignment horizontal="left"/>
    </xf>
    <xf numFmtId="0" fontId="7" fillId="0" borderId="0" xfId="0" applyFont="1" applyBorder="1" applyAlignment="1">
      <alignment horizontal="center"/>
    </xf>
    <xf numFmtId="0" fontId="7" fillId="0" borderId="7" xfId="0" applyFont="1" applyBorder="1" applyAlignment="1">
      <alignment horizontal="center"/>
    </xf>
    <xf numFmtId="0" fontId="7" fillId="0" borderId="0" xfId="0" applyFont="1" applyAlignment="1">
      <alignment horizontal="left"/>
    </xf>
    <xf numFmtId="2" fontId="7" fillId="0" borderId="0" xfId="0" applyNumberFormat="1" applyFont="1" applyBorder="1" applyAlignment="1">
      <alignment horizontal="center"/>
    </xf>
    <xf numFmtId="0" fontId="19" fillId="0" borderId="15" xfId="0" applyFont="1" applyFill="1" applyBorder="1" applyAlignment="1">
      <alignment horizontal="center"/>
    </xf>
    <xf numFmtId="2" fontId="7"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10" fontId="7" fillId="0" borderId="7" xfId="0" applyNumberFormat="1" applyFont="1" applyFill="1" applyBorder="1" applyAlignment="1">
      <alignment horizontal="center"/>
    </xf>
    <xf numFmtId="17" fontId="7" fillId="0" borderId="6" xfId="0" applyNumberFormat="1" applyFont="1" applyBorder="1"/>
    <xf numFmtId="0" fontId="19" fillId="0" borderId="0" xfId="0" applyFont="1" applyAlignment="1">
      <alignment horizontal="center"/>
    </xf>
    <xf numFmtId="2" fontId="7" fillId="0" borderId="0" xfId="0" applyNumberFormat="1" applyFont="1" applyAlignment="1">
      <alignment horizontal="center"/>
    </xf>
    <xf numFmtId="10" fontId="7" fillId="0" borderId="0" xfId="0" applyNumberFormat="1" applyFont="1" applyAlignment="1">
      <alignment horizontal="center"/>
    </xf>
    <xf numFmtId="0" fontId="7" fillId="0" borderId="16" xfId="0" applyFont="1" applyBorder="1"/>
    <xf numFmtId="0" fontId="7" fillId="0" borderId="17" xfId="0" applyFont="1" applyBorder="1"/>
    <xf numFmtId="0" fontId="7" fillId="0" borderId="18" xfId="0" applyFont="1" applyBorder="1"/>
    <xf numFmtId="2" fontId="7" fillId="0" borderId="7" xfId="0" applyNumberFormat="1" applyFont="1" applyFill="1" applyBorder="1" applyAlignment="1">
      <alignment horizontal="center"/>
    </xf>
    <xf numFmtId="0" fontId="19" fillId="0" borderId="19" xfId="0" applyFont="1" applyFill="1" applyBorder="1" applyAlignment="1">
      <alignment horizontal="center"/>
    </xf>
    <xf numFmtId="2" fontId="7" fillId="0" borderId="17" xfId="0" applyNumberFormat="1" applyFont="1" applyFill="1" applyBorder="1" applyAlignment="1">
      <alignment horizontal="center"/>
    </xf>
    <xf numFmtId="10" fontId="7" fillId="0" borderId="17" xfId="0" applyNumberFormat="1" applyFont="1" applyFill="1" applyBorder="1" applyAlignment="1">
      <alignment horizontal="center"/>
    </xf>
    <xf numFmtId="10" fontId="7" fillId="0" borderId="18" xfId="0" applyNumberFormat="1" applyFont="1" applyFill="1" applyBorder="1" applyAlignment="1">
      <alignment horizontal="center"/>
    </xf>
    <xf numFmtId="0" fontId="22" fillId="0" borderId="0" xfId="1" applyFont="1" applyFill="1" applyAlignment="1">
      <alignment horizontal="center"/>
    </xf>
    <xf numFmtId="0" fontId="13" fillId="0" borderId="0" xfId="1" applyFont="1" applyFill="1" applyBorder="1" applyAlignment="1">
      <alignment horizontal="center" vertical="center" wrapText="1"/>
    </xf>
    <xf numFmtId="0" fontId="17" fillId="0" borderId="0" xfId="1" applyFont="1" applyFill="1" applyAlignment="1">
      <alignment horizontal="left" vertical="top" wrapText="1"/>
    </xf>
    <xf numFmtId="0" fontId="3" fillId="0" borderId="0" xfId="1" applyFont="1" applyFill="1" applyAlignment="1">
      <alignment horizontal="center" vertical="center"/>
    </xf>
    <xf numFmtId="0" fontId="20" fillId="0" borderId="0" xfId="1" applyFont="1" applyFill="1" applyAlignment="1">
      <alignment horizontal="center" wrapText="1"/>
    </xf>
    <xf numFmtId="0" fontId="10" fillId="0" borderId="1" xfId="1" applyFont="1" applyFill="1" applyBorder="1" applyAlignment="1">
      <alignment horizontal="center" wrapText="1"/>
    </xf>
    <xf numFmtId="0" fontId="13" fillId="0" borderId="2" xfId="1" applyFont="1" applyFill="1" applyBorder="1" applyAlignment="1">
      <alignment horizontal="center" wrapText="1"/>
    </xf>
    <xf numFmtId="2" fontId="19" fillId="0" borderId="9" xfId="0" applyNumberFormat="1" applyFont="1" applyFill="1" applyBorder="1" applyAlignment="1">
      <alignment horizontal="center" vertical="center"/>
    </xf>
    <xf numFmtId="2" fontId="19" fillId="0" borderId="10" xfId="0" applyNumberFormat="1" applyFont="1" applyFill="1" applyBorder="1" applyAlignment="1">
      <alignment horizontal="center" vertical="center"/>
    </xf>
    <xf numFmtId="2" fontId="19" fillId="0" borderId="11" xfId="0" applyNumberFormat="1"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2" fontId="7" fillId="0" borderId="13" xfId="0" applyNumberFormat="1" applyFont="1" applyFill="1" applyBorder="1" applyAlignment="1">
      <alignment horizontal="center" vertical="center" wrapText="1"/>
    </xf>
    <xf numFmtId="10" fontId="7" fillId="0" borderId="13"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xf>
    <xf numFmtId="2" fontId="19" fillId="0" borderId="7" xfId="0" applyNumberFormat="1" applyFont="1" applyFill="1" applyBorder="1" applyAlignment="1">
      <alignment horizontal="center" vertical="center"/>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cellXfs>
  <cellStyles count="3">
    <cellStyle name="Normal" xfId="0" builtinId="0"/>
    <cellStyle name="Normal 6 3" xfId="1" xr:uid="{3D39A76B-15D8-4048-A31A-D47753391CC1}"/>
    <cellStyle name="Percent 5" xfId="2" xr:uid="{34F0C052-3BBB-4496-A4F8-5AC40180E6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efreshError="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efreshError="1">
        <row r="14">
          <cell r="F14" t="str">
            <v>Bluewater Power Distribution Corporation</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8EF84-A587-49D0-B172-5EC3AFBD04A9}">
  <sheetPr>
    <tabColor rgb="FF0070C0"/>
    <pageSetUpPr fitToPage="1"/>
  </sheetPr>
  <dimension ref="A1:V60"/>
  <sheetViews>
    <sheetView showGridLines="0" tabSelected="1" zoomScale="53" zoomScaleNormal="53" zoomScaleSheetLayoutView="80" zoomScalePageLayoutView="80" workbookViewId="0">
      <selection activeCell="R41" sqref="R41"/>
    </sheetView>
  </sheetViews>
  <sheetFormatPr defaultColWidth="9.7109375" defaultRowHeight="15" x14ac:dyDescent="0.25"/>
  <cols>
    <col min="1" max="1" width="14" style="7" customWidth="1"/>
    <col min="2" max="2" width="9.7109375" style="7" customWidth="1"/>
    <col min="3" max="3" width="10.7109375" style="7" customWidth="1"/>
    <col min="4" max="4" width="2.140625" style="44" customWidth="1"/>
    <col min="5" max="8" width="12.85546875" style="7" customWidth="1"/>
    <col min="9" max="9" width="1.85546875" style="8" customWidth="1"/>
    <col min="10" max="10" width="12.28515625" style="8" customWidth="1"/>
    <col min="11" max="11" width="9" style="8" customWidth="1"/>
    <col min="12" max="12" width="2.28515625" style="7" customWidth="1"/>
    <col min="13" max="13" width="9.7109375" style="7" customWidth="1"/>
    <col min="14" max="14" width="10.7109375" style="7" customWidth="1"/>
    <col min="15" max="15" width="1.85546875" style="7" customWidth="1"/>
    <col min="16" max="19" width="13.140625" style="7" customWidth="1"/>
    <col min="20" max="20" width="1.85546875" style="7" customWidth="1"/>
    <col min="21" max="21" width="13" style="8" customWidth="1"/>
    <col min="22" max="22" width="9" style="8" customWidth="1"/>
    <col min="23" max="245" width="9.140625" style="1" customWidth="1"/>
    <col min="246" max="246" width="10.28515625" style="1" customWidth="1"/>
    <col min="247" max="247" width="9.7109375" style="1"/>
    <col min="248" max="248" width="18.140625" style="1" customWidth="1"/>
    <col min="249" max="249" width="9.7109375" style="1" customWidth="1"/>
    <col min="250" max="250" width="12.42578125" style="1" customWidth="1"/>
    <col min="251" max="251" width="0.85546875" style="1" customWidth="1"/>
    <col min="252" max="252" width="9.7109375" style="1" customWidth="1"/>
    <col min="253" max="253" width="12.42578125" style="1" customWidth="1"/>
    <col min="254" max="259" width="0" style="1" hidden="1" customWidth="1"/>
    <col min="260" max="260" width="15.7109375" style="1" customWidth="1"/>
    <col min="261" max="261" width="12.42578125" style="1" customWidth="1"/>
    <col min="262" max="262" width="0.85546875" style="1" customWidth="1"/>
    <col min="263" max="263" width="13.7109375" style="1" customWidth="1"/>
    <col min="264" max="264" width="12.42578125" style="1" customWidth="1"/>
    <col min="265" max="265" width="2.42578125" style="1" customWidth="1"/>
    <col min="266" max="266" width="9.7109375" style="1" customWidth="1"/>
    <col min="267" max="267" width="12.42578125" style="1" customWidth="1"/>
    <col min="268" max="268" width="13.42578125" style="1" customWidth="1"/>
    <col min="269" max="269" width="12.140625" style="1" customWidth="1"/>
    <col min="270" max="270" width="0.85546875" style="1" customWidth="1"/>
    <col min="271" max="271" width="13.7109375" style="1" customWidth="1"/>
    <col min="272" max="272" width="12.42578125" style="1" customWidth="1"/>
    <col min="273" max="501" width="9.140625" style="1" customWidth="1"/>
    <col min="502" max="502" width="10.28515625" style="1" customWidth="1"/>
    <col min="503" max="503" width="9.7109375" style="1"/>
    <col min="504" max="504" width="18.140625" style="1" customWidth="1"/>
    <col min="505" max="505" width="9.7109375" style="1" customWidth="1"/>
    <col min="506" max="506" width="12.42578125" style="1" customWidth="1"/>
    <col min="507" max="507" width="0.85546875" style="1" customWidth="1"/>
    <col min="508" max="508" width="9.7109375" style="1" customWidth="1"/>
    <col min="509" max="509" width="12.42578125" style="1" customWidth="1"/>
    <col min="510" max="515" width="0" style="1" hidden="1" customWidth="1"/>
    <col min="516" max="516" width="15.7109375" style="1" customWidth="1"/>
    <col min="517" max="517" width="12.42578125" style="1" customWidth="1"/>
    <col min="518" max="518" width="0.85546875" style="1" customWidth="1"/>
    <col min="519" max="519" width="13.7109375" style="1" customWidth="1"/>
    <col min="520" max="520" width="12.42578125" style="1" customWidth="1"/>
    <col min="521" max="521" width="2.42578125" style="1" customWidth="1"/>
    <col min="522" max="522" width="9.7109375" style="1" customWidth="1"/>
    <col min="523" max="523" width="12.42578125" style="1" customWidth="1"/>
    <col min="524" max="524" width="13.42578125" style="1" customWidth="1"/>
    <col min="525" max="525" width="12.140625" style="1" customWidth="1"/>
    <col min="526" max="526" width="0.85546875" style="1" customWidth="1"/>
    <col min="527" max="527" width="13.7109375" style="1" customWidth="1"/>
    <col min="528" max="528" width="12.42578125" style="1" customWidth="1"/>
    <col min="529" max="757" width="9.140625" style="1" customWidth="1"/>
    <col min="758" max="758" width="10.28515625" style="1" customWidth="1"/>
    <col min="759" max="759" width="9.7109375" style="1"/>
    <col min="760" max="760" width="18.140625" style="1" customWidth="1"/>
    <col min="761" max="761" width="9.7109375" style="1" customWidth="1"/>
    <col min="762" max="762" width="12.42578125" style="1" customWidth="1"/>
    <col min="763" max="763" width="0.85546875" style="1" customWidth="1"/>
    <col min="764" max="764" width="9.7109375" style="1" customWidth="1"/>
    <col min="765" max="765" width="12.42578125" style="1" customWidth="1"/>
    <col min="766" max="771" width="0" style="1" hidden="1" customWidth="1"/>
    <col min="772" max="772" width="15.7109375" style="1" customWidth="1"/>
    <col min="773" max="773" width="12.42578125" style="1" customWidth="1"/>
    <col min="774" max="774" width="0.85546875" style="1" customWidth="1"/>
    <col min="775" max="775" width="13.7109375" style="1" customWidth="1"/>
    <col min="776" max="776" width="12.42578125" style="1" customWidth="1"/>
    <col min="777" max="777" width="2.42578125" style="1" customWidth="1"/>
    <col min="778" max="778" width="9.7109375" style="1" customWidth="1"/>
    <col min="779" max="779" width="12.42578125" style="1" customWidth="1"/>
    <col min="780" max="780" width="13.42578125" style="1" customWidth="1"/>
    <col min="781" max="781" width="12.140625" style="1" customWidth="1"/>
    <col min="782" max="782" width="0.85546875" style="1" customWidth="1"/>
    <col min="783" max="783" width="13.7109375" style="1" customWidth="1"/>
    <col min="784" max="784" width="12.42578125" style="1" customWidth="1"/>
    <col min="785" max="1013" width="9.140625" style="1" customWidth="1"/>
    <col min="1014" max="1014" width="10.28515625" style="1" customWidth="1"/>
    <col min="1015" max="1015" width="9.7109375" style="1"/>
    <col min="1016" max="1016" width="18.140625" style="1" customWidth="1"/>
    <col min="1017" max="1017" width="9.7109375" style="1" customWidth="1"/>
    <col min="1018" max="1018" width="12.42578125" style="1" customWidth="1"/>
    <col min="1019" max="1019" width="0.85546875" style="1" customWidth="1"/>
    <col min="1020" max="1020" width="9.7109375" style="1" customWidth="1"/>
    <col min="1021" max="1021" width="12.42578125" style="1" customWidth="1"/>
    <col min="1022" max="1027" width="0" style="1" hidden="1" customWidth="1"/>
    <col min="1028" max="1028" width="15.7109375" style="1" customWidth="1"/>
    <col min="1029" max="1029" width="12.42578125" style="1" customWidth="1"/>
    <col min="1030" max="1030" width="0.85546875" style="1" customWidth="1"/>
    <col min="1031" max="1031" width="13.7109375" style="1" customWidth="1"/>
    <col min="1032" max="1032" width="12.42578125" style="1" customWidth="1"/>
    <col min="1033" max="1033" width="2.42578125" style="1" customWidth="1"/>
    <col min="1034" max="1034" width="9.7109375" style="1" customWidth="1"/>
    <col min="1035" max="1035" width="12.42578125" style="1" customWidth="1"/>
    <col min="1036" max="1036" width="13.42578125" style="1" customWidth="1"/>
    <col min="1037" max="1037" width="12.140625" style="1" customWidth="1"/>
    <col min="1038" max="1038" width="0.85546875" style="1" customWidth="1"/>
    <col min="1039" max="1039" width="13.7109375" style="1" customWidth="1"/>
    <col min="1040" max="1040" width="12.42578125" style="1" customWidth="1"/>
    <col min="1041" max="1269" width="9.140625" style="1" customWidth="1"/>
    <col min="1270" max="1270" width="10.28515625" style="1" customWidth="1"/>
    <col min="1271" max="1271" width="9.7109375" style="1"/>
    <col min="1272" max="1272" width="18.140625" style="1" customWidth="1"/>
    <col min="1273" max="1273" width="9.7109375" style="1" customWidth="1"/>
    <col min="1274" max="1274" width="12.42578125" style="1" customWidth="1"/>
    <col min="1275" max="1275" width="0.85546875" style="1" customWidth="1"/>
    <col min="1276" max="1276" width="9.7109375" style="1" customWidth="1"/>
    <col min="1277" max="1277" width="12.42578125" style="1" customWidth="1"/>
    <col min="1278" max="1283" width="0" style="1" hidden="1" customWidth="1"/>
    <col min="1284" max="1284" width="15.7109375" style="1" customWidth="1"/>
    <col min="1285" max="1285" width="12.42578125" style="1" customWidth="1"/>
    <col min="1286" max="1286" width="0.85546875" style="1" customWidth="1"/>
    <col min="1287" max="1287" width="13.7109375" style="1" customWidth="1"/>
    <col min="1288" max="1288" width="12.42578125" style="1" customWidth="1"/>
    <col min="1289" max="1289" width="2.42578125" style="1" customWidth="1"/>
    <col min="1290" max="1290" width="9.7109375" style="1" customWidth="1"/>
    <col min="1291" max="1291" width="12.42578125" style="1" customWidth="1"/>
    <col min="1292" max="1292" width="13.42578125" style="1" customWidth="1"/>
    <col min="1293" max="1293" width="12.140625" style="1" customWidth="1"/>
    <col min="1294" max="1294" width="0.85546875" style="1" customWidth="1"/>
    <col min="1295" max="1295" width="13.7109375" style="1" customWidth="1"/>
    <col min="1296" max="1296" width="12.42578125" style="1" customWidth="1"/>
    <col min="1297" max="1525" width="9.140625" style="1" customWidth="1"/>
    <col min="1526" max="1526" width="10.28515625" style="1" customWidth="1"/>
    <col min="1527" max="1527" width="9.7109375" style="1"/>
    <col min="1528" max="1528" width="18.140625" style="1" customWidth="1"/>
    <col min="1529" max="1529" width="9.7109375" style="1" customWidth="1"/>
    <col min="1530" max="1530" width="12.42578125" style="1" customWidth="1"/>
    <col min="1531" max="1531" width="0.85546875" style="1" customWidth="1"/>
    <col min="1532" max="1532" width="9.7109375" style="1" customWidth="1"/>
    <col min="1533" max="1533" width="12.42578125" style="1" customWidth="1"/>
    <col min="1534" max="1539" width="0" style="1" hidden="1" customWidth="1"/>
    <col min="1540" max="1540" width="15.7109375" style="1" customWidth="1"/>
    <col min="1541" max="1541" width="12.42578125" style="1" customWidth="1"/>
    <col min="1542" max="1542" width="0.85546875" style="1" customWidth="1"/>
    <col min="1543" max="1543" width="13.7109375" style="1" customWidth="1"/>
    <col min="1544" max="1544" width="12.42578125" style="1" customWidth="1"/>
    <col min="1545" max="1545" width="2.42578125" style="1" customWidth="1"/>
    <col min="1546" max="1546" width="9.7109375" style="1" customWidth="1"/>
    <col min="1547" max="1547" width="12.42578125" style="1" customWidth="1"/>
    <col min="1548" max="1548" width="13.42578125" style="1" customWidth="1"/>
    <col min="1549" max="1549" width="12.140625" style="1" customWidth="1"/>
    <col min="1550" max="1550" width="0.85546875" style="1" customWidth="1"/>
    <col min="1551" max="1551" width="13.7109375" style="1" customWidth="1"/>
    <col min="1552" max="1552" width="12.42578125" style="1" customWidth="1"/>
    <col min="1553" max="1781" width="9.140625" style="1" customWidth="1"/>
    <col min="1782" max="1782" width="10.28515625" style="1" customWidth="1"/>
    <col min="1783" max="1783" width="9.7109375" style="1"/>
    <col min="1784" max="1784" width="18.140625" style="1" customWidth="1"/>
    <col min="1785" max="1785" width="9.7109375" style="1" customWidth="1"/>
    <col min="1786" max="1786" width="12.42578125" style="1" customWidth="1"/>
    <col min="1787" max="1787" width="0.85546875" style="1" customWidth="1"/>
    <col min="1788" max="1788" width="9.7109375" style="1" customWidth="1"/>
    <col min="1789" max="1789" width="12.42578125" style="1" customWidth="1"/>
    <col min="1790" max="1795" width="0" style="1" hidden="1" customWidth="1"/>
    <col min="1796" max="1796" width="15.7109375" style="1" customWidth="1"/>
    <col min="1797" max="1797" width="12.42578125" style="1" customWidth="1"/>
    <col min="1798" max="1798" width="0.85546875" style="1" customWidth="1"/>
    <col min="1799" max="1799" width="13.7109375" style="1" customWidth="1"/>
    <col min="1800" max="1800" width="12.42578125" style="1" customWidth="1"/>
    <col min="1801" max="1801" width="2.42578125" style="1" customWidth="1"/>
    <col min="1802" max="1802" width="9.7109375" style="1" customWidth="1"/>
    <col min="1803" max="1803" width="12.42578125" style="1" customWidth="1"/>
    <col min="1804" max="1804" width="13.42578125" style="1" customWidth="1"/>
    <col min="1805" max="1805" width="12.140625" style="1" customWidth="1"/>
    <col min="1806" max="1806" width="0.85546875" style="1" customWidth="1"/>
    <col min="1807" max="1807" width="13.7109375" style="1" customWidth="1"/>
    <col min="1808" max="1808" width="12.42578125" style="1" customWidth="1"/>
    <col min="1809" max="2037" width="9.140625" style="1" customWidth="1"/>
    <col min="2038" max="2038" width="10.28515625" style="1" customWidth="1"/>
    <col min="2039" max="2039" width="9.7109375" style="1"/>
    <col min="2040" max="2040" width="18.140625" style="1" customWidth="1"/>
    <col min="2041" max="2041" width="9.7109375" style="1" customWidth="1"/>
    <col min="2042" max="2042" width="12.42578125" style="1" customWidth="1"/>
    <col min="2043" max="2043" width="0.85546875" style="1" customWidth="1"/>
    <col min="2044" max="2044" width="9.7109375" style="1" customWidth="1"/>
    <col min="2045" max="2045" width="12.42578125" style="1" customWidth="1"/>
    <col min="2046" max="2051" width="0" style="1" hidden="1" customWidth="1"/>
    <col min="2052" max="2052" width="15.7109375" style="1" customWidth="1"/>
    <col min="2053" max="2053" width="12.42578125" style="1" customWidth="1"/>
    <col min="2054" max="2054" width="0.85546875" style="1" customWidth="1"/>
    <col min="2055" max="2055" width="13.7109375" style="1" customWidth="1"/>
    <col min="2056" max="2056" width="12.42578125" style="1" customWidth="1"/>
    <col min="2057" max="2057" width="2.42578125" style="1" customWidth="1"/>
    <col min="2058" max="2058" width="9.7109375" style="1" customWidth="1"/>
    <col min="2059" max="2059" width="12.42578125" style="1" customWidth="1"/>
    <col min="2060" max="2060" width="13.42578125" style="1" customWidth="1"/>
    <col min="2061" max="2061" width="12.140625" style="1" customWidth="1"/>
    <col min="2062" max="2062" width="0.85546875" style="1" customWidth="1"/>
    <col min="2063" max="2063" width="13.7109375" style="1" customWidth="1"/>
    <col min="2064" max="2064" width="12.42578125" style="1" customWidth="1"/>
    <col min="2065" max="2293" width="9.140625" style="1" customWidth="1"/>
    <col min="2294" max="2294" width="10.28515625" style="1" customWidth="1"/>
    <col min="2295" max="2295" width="9.7109375" style="1"/>
    <col min="2296" max="2296" width="18.140625" style="1" customWidth="1"/>
    <col min="2297" max="2297" width="9.7109375" style="1" customWidth="1"/>
    <col min="2298" max="2298" width="12.42578125" style="1" customWidth="1"/>
    <col min="2299" max="2299" width="0.85546875" style="1" customWidth="1"/>
    <col min="2300" max="2300" width="9.7109375" style="1" customWidth="1"/>
    <col min="2301" max="2301" width="12.42578125" style="1" customWidth="1"/>
    <col min="2302" max="2307" width="0" style="1" hidden="1" customWidth="1"/>
    <col min="2308" max="2308" width="15.7109375" style="1" customWidth="1"/>
    <col min="2309" max="2309" width="12.42578125" style="1" customWidth="1"/>
    <col min="2310" max="2310" width="0.85546875" style="1" customWidth="1"/>
    <col min="2311" max="2311" width="13.7109375" style="1" customWidth="1"/>
    <col min="2312" max="2312" width="12.42578125" style="1" customWidth="1"/>
    <col min="2313" max="2313" width="2.42578125" style="1" customWidth="1"/>
    <col min="2314" max="2314" width="9.7109375" style="1" customWidth="1"/>
    <col min="2315" max="2315" width="12.42578125" style="1" customWidth="1"/>
    <col min="2316" max="2316" width="13.42578125" style="1" customWidth="1"/>
    <col min="2317" max="2317" width="12.140625" style="1" customWidth="1"/>
    <col min="2318" max="2318" width="0.85546875" style="1" customWidth="1"/>
    <col min="2319" max="2319" width="13.7109375" style="1" customWidth="1"/>
    <col min="2320" max="2320" width="12.42578125" style="1" customWidth="1"/>
    <col min="2321" max="2549" width="9.140625" style="1" customWidth="1"/>
    <col min="2550" max="2550" width="10.28515625" style="1" customWidth="1"/>
    <col min="2551" max="2551" width="9.7109375" style="1"/>
    <col min="2552" max="2552" width="18.140625" style="1" customWidth="1"/>
    <col min="2553" max="2553" width="9.7109375" style="1" customWidth="1"/>
    <col min="2554" max="2554" width="12.42578125" style="1" customWidth="1"/>
    <col min="2555" max="2555" width="0.85546875" style="1" customWidth="1"/>
    <col min="2556" max="2556" width="9.7109375" style="1" customWidth="1"/>
    <col min="2557" max="2557" width="12.42578125" style="1" customWidth="1"/>
    <col min="2558" max="2563" width="0" style="1" hidden="1" customWidth="1"/>
    <col min="2564" max="2564" width="15.7109375" style="1" customWidth="1"/>
    <col min="2565" max="2565" width="12.42578125" style="1" customWidth="1"/>
    <col min="2566" max="2566" width="0.85546875" style="1" customWidth="1"/>
    <col min="2567" max="2567" width="13.7109375" style="1" customWidth="1"/>
    <col min="2568" max="2568" width="12.42578125" style="1" customWidth="1"/>
    <col min="2569" max="2569" width="2.42578125" style="1" customWidth="1"/>
    <col min="2570" max="2570" width="9.7109375" style="1" customWidth="1"/>
    <col min="2571" max="2571" width="12.42578125" style="1" customWidth="1"/>
    <col min="2572" max="2572" width="13.42578125" style="1" customWidth="1"/>
    <col min="2573" max="2573" width="12.140625" style="1" customWidth="1"/>
    <col min="2574" max="2574" width="0.85546875" style="1" customWidth="1"/>
    <col min="2575" max="2575" width="13.7109375" style="1" customWidth="1"/>
    <col min="2576" max="2576" width="12.42578125" style="1" customWidth="1"/>
    <col min="2577" max="2805" width="9.140625" style="1" customWidth="1"/>
    <col min="2806" max="2806" width="10.28515625" style="1" customWidth="1"/>
    <col min="2807" max="2807" width="9.7109375" style="1"/>
    <col min="2808" max="2808" width="18.140625" style="1" customWidth="1"/>
    <col min="2809" max="2809" width="9.7109375" style="1" customWidth="1"/>
    <col min="2810" max="2810" width="12.42578125" style="1" customWidth="1"/>
    <col min="2811" max="2811" width="0.85546875" style="1" customWidth="1"/>
    <col min="2812" max="2812" width="9.7109375" style="1" customWidth="1"/>
    <col min="2813" max="2813" width="12.42578125" style="1" customWidth="1"/>
    <col min="2814" max="2819" width="0" style="1" hidden="1" customWidth="1"/>
    <col min="2820" max="2820" width="15.7109375" style="1" customWidth="1"/>
    <col min="2821" max="2821" width="12.42578125" style="1" customWidth="1"/>
    <col min="2822" max="2822" width="0.85546875" style="1" customWidth="1"/>
    <col min="2823" max="2823" width="13.7109375" style="1" customWidth="1"/>
    <col min="2824" max="2824" width="12.42578125" style="1" customWidth="1"/>
    <col min="2825" max="2825" width="2.42578125" style="1" customWidth="1"/>
    <col min="2826" max="2826" width="9.7109375" style="1" customWidth="1"/>
    <col min="2827" max="2827" width="12.42578125" style="1" customWidth="1"/>
    <col min="2828" max="2828" width="13.42578125" style="1" customWidth="1"/>
    <col min="2829" max="2829" width="12.140625" style="1" customWidth="1"/>
    <col min="2830" max="2830" width="0.85546875" style="1" customWidth="1"/>
    <col min="2831" max="2831" width="13.7109375" style="1" customWidth="1"/>
    <col min="2832" max="2832" width="12.42578125" style="1" customWidth="1"/>
    <col min="2833" max="3061" width="9.140625" style="1" customWidth="1"/>
    <col min="3062" max="3062" width="10.28515625" style="1" customWidth="1"/>
    <col min="3063" max="3063" width="9.7109375" style="1"/>
    <col min="3064" max="3064" width="18.140625" style="1" customWidth="1"/>
    <col min="3065" max="3065" width="9.7109375" style="1" customWidth="1"/>
    <col min="3066" max="3066" width="12.42578125" style="1" customWidth="1"/>
    <col min="3067" max="3067" width="0.85546875" style="1" customWidth="1"/>
    <col min="3068" max="3068" width="9.7109375" style="1" customWidth="1"/>
    <col min="3069" max="3069" width="12.42578125" style="1" customWidth="1"/>
    <col min="3070" max="3075" width="0" style="1" hidden="1" customWidth="1"/>
    <col min="3076" max="3076" width="15.7109375" style="1" customWidth="1"/>
    <col min="3077" max="3077" width="12.42578125" style="1" customWidth="1"/>
    <col min="3078" max="3078" width="0.85546875" style="1" customWidth="1"/>
    <col min="3079" max="3079" width="13.7109375" style="1" customWidth="1"/>
    <col min="3080" max="3080" width="12.42578125" style="1" customWidth="1"/>
    <col min="3081" max="3081" width="2.42578125" style="1" customWidth="1"/>
    <col min="3082" max="3082" width="9.7109375" style="1" customWidth="1"/>
    <col min="3083" max="3083" width="12.42578125" style="1" customWidth="1"/>
    <col min="3084" max="3084" width="13.42578125" style="1" customWidth="1"/>
    <col min="3085" max="3085" width="12.140625" style="1" customWidth="1"/>
    <col min="3086" max="3086" width="0.85546875" style="1" customWidth="1"/>
    <col min="3087" max="3087" width="13.7109375" style="1" customWidth="1"/>
    <col min="3088" max="3088" width="12.42578125" style="1" customWidth="1"/>
    <col min="3089" max="3317" width="9.140625" style="1" customWidth="1"/>
    <col min="3318" max="3318" width="10.28515625" style="1" customWidth="1"/>
    <col min="3319" max="3319" width="9.7109375" style="1"/>
    <col min="3320" max="3320" width="18.140625" style="1" customWidth="1"/>
    <col min="3321" max="3321" width="9.7109375" style="1" customWidth="1"/>
    <col min="3322" max="3322" width="12.42578125" style="1" customWidth="1"/>
    <col min="3323" max="3323" width="0.85546875" style="1" customWidth="1"/>
    <col min="3324" max="3324" width="9.7109375" style="1" customWidth="1"/>
    <col min="3325" max="3325" width="12.42578125" style="1" customWidth="1"/>
    <col min="3326" max="3331" width="0" style="1" hidden="1" customWidth="1"/>
    <col min="3332" max="3332" width="15.7109375" style="1" customWidth="1"/>
    <col min="3333" max="3333" width="12.42578125" style="1" customWidth="1"/>
    <col min="3334" max="3334" width="0.85546875" style="1" customWidth="1"/>
    <col min="3335" max="3335" width="13.7109375" style="1" customWidth="1"/>
    <col min="3336" max="3336" width="12.42578125" style="1" customWidth="1"/>
    <col min="3337" max="3337" width="2.42578125" style="1" customWidth="1"/>
    <col min="3338" max="3338" width="9.7109375" style="1" customWidth="1"/>
    <col min="3339" max="3339" width="12.42578125" style="1" customWidth="1"/>
    <col min="3340" max="3340" width="13.42578125" style="1" customWidth="1"/>
    <col min="3341" max="3341" width="12.140625" style="1" customWidth="1"/>
    <col min="3342" max="3342" width="0.85546875" style="1" customWidth="1"/>
    <col min="3343" max="3343" width="13.7109375" style="1" customWidth="1"/>
    <col min="3344" max="3344" width="12.42578125" style="1" customWidth="1"/>
    <col min="3345" max="3573" width="9.140625" style="1" customWidth="1"/>
    <col min="3574" max="3574" width="10.28515625" style="1" customWidth="1"/>
    <col min="3575" max="3575" width="9.7109375" style="1"/>
    <col min="3576" max="3576" width="18.140625" style="1" customWidth="1"/>
    <col min="3577" max="3577" width="9.7109375" style="1" customWidth="1"/>
    <col min="3578" max="3578" width="12.42578125" style="1" customWidth="1"/>
    <col min="3579" max="3579" width="0.85546875" style="1" customWidth="1"/>
    <col min="3580" max="3580" width="9.7109375" style="1" customWidth="1"/>
    <col min="3581" max="3581" width="12.42578125" style="1" customWidth="1"/>
    <col min="3582" max="3587" width="0" style="1" hidden="1" customWidth="1"/>
    <col min="3588" max="3588" width="15.7109375" style="1" customWidth="1"/>
    <col min="3589" max="3589" width="12.42578125" style="1" customWidth="1"/>
    <col min="3590" max="3590" width="0.85546875" style="1" customWidth="1"/>
    <col min="3591" max="3591" width="13.7109375" style="1" customWidth="1"/>
    <col min="3592" max="3592" width="12.42578125" style="1" customWidth="1"/>
    <col min="3593" max="3593" width="2.42578125" style="1" customWidth="1"/>
    <col min="3594" max="3594" width="9.7109375" style="1" customWidth="1"/>
    <col min="3595" max="3595" width="12.42578125" style="1" customWidth="1"/>
    <col min="3596" max="3596" width="13.42578125" style="1" customWidth="1"/>
    <col min="3597" max="3597" width="12.140625" style="1" customWidth="1"/>
    <col min="3598" max="3598" width="0.85546875" style="1" customWidth="1"/>
    <col min="3599" max="3599" width="13.7109375" style="1" customWidth="1"/>
    <col min="3600" max="3600" width="12.42578125" style="1" customWidth="1"/>
    <col min="3601" max="3829" width="9.140625" style="1" customWidth="1"/>
    <col min="3830" max="3830" width="10.28515625" style="1" customWidth="1"/>
    <col min="3831" max="3831" width="9.7109375" style="1"/>
    <col min="3832" max="3832" width="18.140625" style="1" customWidth="1"/>
    <col min="3833" max="3833" width="9.7109375" style="1" customWidth="1"/>
    <col min="3834" max="3834" width="12.42578125" style="1" customWidth="1"/>
    <col min="3835" max="3835" width="0.85546875" style="1" customWidth="1"/>
    <col min="3836" max="3836" width="9.7109375" style="1" customWidth="1"/>
    <col min="3837" max="3837" width="12.42578125" style="1" customWidth="1"/>
    <col min="3838" max="3843" width="0" style="1" hidden="1" customWidth="1"/>
    <col min="3844" max="3844" width="15.7109375" style="1" customWidth="1"/>
    <col min="3845" max="3845" width="12.42578125" style="1" customWidth="1"/>
    <col min="3846" max="3846" width="0.85546875" style="1" customWidth="1"/>
    <col min="3847" max="3847" width="13.7109375" style="1" customWidth="1"/>
    <col min="3848" max="3848" width="12.42578125" style="1" customWidth="1"/>
    <col min="3849" max="3849" width="2.42578125" style="1" customWidth="1"/>
    <col min="3850" max="3850" width="9.7109375" style="1" customWidth="1"/>
    <col min="3851" max="3851" width="12.42578125" style="1" customWidth="1"/>
    <col min="3852" max="3852" width="13.42578125" style="1" customWidth="1"/>
    <col min="3853" max="3853" width="12.140625" style="1" customWidth="1"/>
    <col min="3854" max="3854" width="0.85546875" style="1" customWidth="1"/>
    <col min="3855" max="3855" width="13.7109375" style="1" customWidth="1"/>
    <col min="3856" max="3856" width="12.42578125" style="1" customWidth="1"/>
    <col min="3857" max="4085" width="9.140625" style="1" customWidth="1"/>
    <col min="4086" max="4086" width="10.28515625" style="1" customWidth="1"/>
    <col min="4087" max="4087" width="9.7109375" style="1"/>
    <col min="4088" max="4088" width="18.140625" style="1" customWidth="1"/>
    <col min="4089" max="4089" width="9.7109375" style="1" customWidth="1"/>
    <col min="4090" max="4090" width="12.42578125" style="1" customWidth="1"/>
    <col min="4091" max="4091" width="0.85546875" style="1" customWidth="1"/>
    <col min="4092" max="4092" width="9.7109375" style="1" customWidth="1"/>
    <col min="4093" max="4093" width="12.42578125" style="1" customWidth="1"/>
    <col min="4094" max="4099" width="0" style="1" hidden="1" customWidth="1"/>
    <col min="4100" max="4100" width="15.7109375" style="1" customWidth="1"/>
    <col min="4101" max="4101" width="12.42578125" style="1" customWidth="1"/>
    <col min="4102" max="4102" width="0.85546875" style="1" customWidth="1"/>
    <col min="4103" max="4103" width="13.7109375" style="1" customWidth="1"/>
    <col min="4104" max="4104" width="12.42578125" style="1" customWidth="1"/>
    <col min="4105" max="4105" width="2.42578125" style="1" customWidth="1"/>
    <col min="4106" max="4106" width="9.7109375" style="1" customWidth="1"/>
    <col min="4107" max="4107" width="12.42578125" style="1" customWidth="1"/>
    <col min="4108" max="4108" width="13.42578125" style="1" customWidth="1"/>
    <col min="4109" max="4109" width="12.140625" style="1" customWidth="1"/>
    <col min="4110" max="4110" width="0.85546875" style="1" customWidth="1"/>
    <col min="4111" max="4111" width="13.7109375" style="1" customWidth="1"/>
    <col min="4112" max="4112" width="12.42578125" style="1" customWidth="1"/>
    <col min="4113" max="4341" width="9.140625" style="1" customWidth="1"/>
    <col min="4342" max="4342" width="10.28515625" style="1" customWidth="1"/>
    <col min="4343" max="4343" width="9.7109375" style="1"/>
    <col min="4344" max="4344" width="18.140625" style="1" customWidth="1"/>
    <col min="4345" max="4345" width="9.7109375" style="1" customWidth="1"/>
    <col min="4346" max="4346" width="12.42578125" style="1" customWidth="1"/>
    <col min="4347" max="4347" width="0.85546875" style="1" customWidth="1"/>
    <col min="4348" max="4348" width="9.7109375" style="1" customWidth="1"/>
    <col min="4349" max="4349" width="12.42578125" style="1" customWidth="1"/>
    <col min="4350" max="4355" width="0" style="1" hidden="1" customWidth="1"/>
    <col min="4356" max="4356" width="15.7109375" style="1" customWidth="1"/>
    <col min="4357" max="4357" width="12.42578125" style="1" customWidth="1"/>
    <col min="4358" max="4358" width="0.85546875" style="1" customWidth="1"/>
    <col min="4359" max="4359" width="13.7109375" style="1" customWidth="1"/>
    <col min="4360" max="4360" width="12.42578125" style="1" customWidth="1"/>
    <col min="4361" max="4361" width="2.42578125" style="1" customWidth="1"/>
    <col min="4362" max="4362" width="9.7109375" style="1" customWidth="1"/>
    <col min="4363" max="4363" width="12.42578125" style="1" customWidth="1"/>
    <col min="4364" max="4364" width="13.42578125" style="1" customWidth="1"/>
    <col min="4365" max="4365" width="12.140625" style="1" customWidth="1"/>
    <col min="4366" max="4366" width="0.85546875" style="1" customWidth="1"/>
    <col min="4367" max="4367" width="13.7109375" style="1" customWidth="1"/>
    <col min="4368" max="4368" width="12.42578125" style="1" customWidth="1"/>
    <col min="4369" max="4597" width="9.140625" style="1" customWidth="1"/>
    <col min="4598" max="4598" width="10.28515625" style="1" customWidth="1"/>
    <col min="4599" max="4599" width="9.7109375" style="1"/>
    <col min="4600" max="4600" width="18.140625" style="1" customWidth="1"/>
    <col min="4601" max="4601" width="9.7109375" style="1" customWidth="1"/>
    <col min="4602" max="4602" width="12.42578125" style="1" customWidth="1"/>
    <col min="4603" max="4603" width="0.85546875" style="1" customWidth="1"/>
    <col min="4604" max="4604" width="9.7109375" style="1" customWidth="1"/>
    <col min="4605" max="4605" width="12.42578125" style="1" customWidth="1"/>
    <col min="4606" max="4611" width="0" style="1" hidden="1" customWidth="1"/>
    <col min="4612" max="4612" width="15.7109375" style="1" customWidth="1"/>
    <col min="4613" max="4613" width="12.42578125" style="1" customWidth="1"/>
    <col min="4614" max="4614" width="0.85546875" style="1" customWidth="1"/>
    <col min="4615" max="4615" width="13.7109375" style="1" customWidth="1"/>
    <col min="4616" max="4616" width="12.42578125" style="1" customWidth="1"/>
    <col min="4617" max="4617" width="2.42578125" style="1" customWidth="1"/>
    <col min="4618" max="4618" width="9.7109375" style="1" customWidth="1"/>
    <col min="4619" max="4619" width="12.42578125" style="1" customWidth="1"/>
    <col min="4620" max="4620" width="13.42578125" style="1" customWidth="1"/>
    <col min="4621" max="4621" width="12.140625" style="1" customWidth="1"/>
    <col min="4622" max="4622" width="0.85546875" style="1" customWidth="1"/>
    <col min="4623" max="4623" width="13.7109375" style="1" customWidth="1"/>
    <col min="4624" max="4624" width="12.42578125" style="1" customWidth="1"/>
    <col min="4625" max="4853" width="9.140625" style="1" customWidth="1"/>
    <col min="4854" max="4854" width="10.28515625" style="1" customWidth="1"/>
    <col min="4855" max="4855" width="9.7109375" style="1"/>
    <col min="4856" max="4856" width="18.140625" style="1" customWidth="1"/>
    <col min="4857" max="4857" width="9.7109375" style="1" customWidth="1"/>
    <col min="4858" max="4858" width="12.42578125" style="1" customWidth="1"/>
    <col min="4859" max="4859" width="0.85546875" style="1" customWidth="1"/>
    <col min="4860" max="4860" width="9.7109375" style="1" customWidth="1"/>
    <col min="4861" max="4861" width="12.42578125" style="1" customWidth="1"/>
    <col min="4862" max="4867" width="0" style="1" hidden="1" customWidth="1"/>
    <col min="4868" max="4868" width="15.7109375" style="1" customWidth="1"/>
    <col min="4869" max="4869" width="12.42578125" style="1" customWidth="1"/>
    <col min="4870" max="4870" width="0.85546875" style="1" customWidth="1"/>
    <col min="4871" max="4871" width="13.7109375" style="1" customWidth="1"/>
    <col min="4872" max="4872" width="12.42578125" style="1" customWidth="1"/>
    <col min="4873" max="4873" width="2.42578125" style="1" customWidth="1"/>
    <col min="4874" max="4874" width="9.7109375" style="1" customWidth="1"/>
    <col min="4875" max="4875" width="12.42578125" style="1" customWidth="1"/>
    <col min="4876" max="4876" width="13.42578125" style="1" customWidth="1"/>
    <col min="4877" max="4877" width="12.140625" style="1" customWidth="1"/>
    <col min="4878" max="4878" width="0.85546875" style="1" customWidth="1"/>
    <col min="4879" max="4879" width="13.7109375" style="1" customWidth="1"/>
    <col min="4880" max="4880" width="12.42578125" style="1" customWidth="1"/>
    <col min="4881" max="5109" width="9.140625" style="1" customWidth="1"/>
    <col min="5110" max="5110" width="10.28515625" style="1" customWidth="1"/>
    <col min="5111" max="5111" width="9.7109375" style="1"/>
    <col min="5112" max="5112" width="18.140625" style="1" customWidth="1"/>
    <col min="5113" max="5113" width="9.7109375" style="1" customWidth="1"/>
    <col min="5114" max="5114" width="12.42578125" style="1" customWidth="1"/>
    <col min="5115" max="5115" width="0.85546875" style="1" customWidth="1"/>
    <col min="5116" max="5116" width="9.7109375" style="1" customWidth="1"/>
    <col min="5117" max="5117" width="12.42578125" style="1" customWidth="1"/>
    <col min="5118" max="5123" width="0" style="1" hidden="1" customWidth="1"/>
    <col min="5124" max="5124" width="15.7109375" style="1" customWidth="1"/>
    <col min="5125" max="5125" width="12.42578125" style="1" customWidth="1"/>
    <col min="5126" max="5126" width="0.85546875" style="1" customWidth="1"/>
    <col min="5127" max="5127" width="13.7109375" style="1" customWidth="1"/>
    <col min="5128" max="5128" width="12.42578125" style="1" customWidth="1"/>
    <col min="5129" max="5129" width="2.42578125" style="1" customWidth="1"/>
    <col min="5130" max="5130" width="9.7109375" style="1" customWidth="1"/>
    <col min="5131" max="5131" width="12.42578125" style="1" customWidth="1"/>
    <col min="5132" max="5132" width="13.42578125" style="1" customWidth="1"/>
    <col min="5133" max="5133" width="12.140625" style="1" customWidth="1"/>
    <col min="5134" max="5134" width="0.85546875" style="1" customWidth="1"/>
    <col min="5135" max="5135" width="13.7109375" style="1" customWidth="1"/>
    <col min="5136" max="5136" width="12.42578125" style="1" customWidth="1"/>
    <col min="5137" max="5365" width="9.140625" style="1" customWidth="1"/>
    <col min="5366" max="5366" width="10.28515625" style="1" customWidth="1"/>
    <col min="5367" max="5367" width="9.7109375" style="1"/>
    <col min="5368" max="5368" width="18.140625" style="1" customWidth="1"/>
    <col min="5369" max="5369" width="9.7109375" style="1" customWidth="1"/>
    <col min="5370" max="5370" width="12.42578125" style="1" customWidth="1"/>
    <col min="5371" max="5371" width="0.85546875" style="1" customWidth="1"/>
    <col min="5372" max="5372" width="9.7109375" style="1" customWidth="1"/>
    <col min="5373" max="5373" width="12.42578125" style="1" customWidth="1"/>
    <col min="5374" max="5379" width="0" style="1" hidden="1" customWidth="1"/>
    <col min="5380" max="5380" width="15.7109375" style="1" customWidth="1"/>
    <col min="5381" max="5381" width="12.42578125" style="1" customWidth="1"/>
    <col min="5382" max="5382" width="0.85546875" style="1" customWidth="1"/>
    <col min="5383" max="5383" width="13.7109375" style="1" customWidth="1"/>
    <col min="5384" max="5384" width="12.42578125" style="1" customWidth="1"/>
    <col min="5385" max="5385" width="2.42578125" style="1" customWidth="1"/>
    <col min="5386" max="5386" width="9.7109375" style="1" customWidth="1"/>
    <col min="5387" max="5387" width="12.42578125" style="1" customWidth="1"/>
    <col min="5388" max="5388" width="13.42578125" style="1" customWidth="1"/>
    <col min="5389" max="5389" width="12.140625" style="1" customWidth="1"/>
    <col min="5390" max="5390" width="0.85546875" style="1" customWidth="1"/>
    <col min="5391" max="5391" width="13.7109375" style="1" customWidth="1"/>
    <col min="5392" max="5392" width="12.42578125" style="1" customWidth="1"/>
    <col min="5393" max="5621" width="9.140625" style="1" customWidth="1"/>
    <col min="5622" max="5622" width="10.28515625" style="1" customWidth="1"/>
    <col min="5623" max="5623" width="9.7109375" style="1"/>
    <col min="5624" max="5624" width="18.140625" style="1" customWidth="1"/>
    <col min="5625" max="5625" width="9.7109375" style="1" customWidth="1"/>
    <col min="5626" max="5626" width="12.42578125" style="1" customWidth="1"/>
    <col min="5627" max="5627" width="0.85546875" style="1" customWidth="1"/>
    <col min="5628" max="5628" width="9.7109375" style="1" customWidth="1"/>
    <col min="5629" max="5629" width="12.42578125" style="1" customWidth="1"/>
    <col min="5630" max="5635" width="0" style="1" hidden="1" customWidth="1"/>
    <col min="5636" max="5636" width="15.7109375" style="1" customWidth="1"/>
    <col min="5637" max="5637" width="12.42578125" style="1" customWidth="1"/>
    <col min="5638" max="5638" width="0.85546875" style="1" customWidth="1"/>
    <col min="5639" max="5639" width="13.7109375" style="1" customWidth="1"/>
    <col min="5640" max="5640" width="12.42578125" style="1" customWidth="1"/>
    <col min="5641" max="5641" width="2.42578125" style="1" customWidth="1"/>
    <col min="5642" max="5642" width="9.7109375" style="1" customWidth="1"/>
    <col min="5643" max="5643" width="12.42578125" style="1" customWidth="1"/>
    <col min="5644" max="5644" width="13.42578125" style="1" customWidth="1"/>
    <col min="5645" max="5645" width="12.140625" style="1" customWidth="1"/>
    <col min="5646" max="5646" width="0.85546875" style="1" customWidth="1"/>
    <col min="5647" max="5647" width="13.7109375" style="1" customWidth="1"/>
    <col min="5648" max="5648" width="12.42578125" style="1" customWidth="1"/>
    <col min="5649" max="5877" width="9.140625" style="1" customWidth="1"/>
    <col min="5878" max="5878" width="10.28515625" style="1" customWidth="1"/>
    <col min="5879" max="5879" width="9.7109375" style="1"/>
    <col min="5880" max="5880" width="18.140625" style="1" customWidth="1"/>
    <col min="5881" max="5881" width="9.7109375" style="1" customWidth="1"/>
    <col min="5882" max="5882" width="12.42578125" style="1" customWidth="1"/>
    <col min="5883" max="5883" width="0.85546875" style="1" customWidth="1"/>
    <col min="5884" max="5884" width="9.7109375" style="1" customWidth="1"/>
    <col min="5885" max="5885" width="12.42578125" style="1" customWidth="1"/>
    <col min="5886" max="5891" width="0" style="1" hidden="1" customWidth="1"/>
    <col min="5892" max="5892" width="15.7109375" style="1" customWidth="1"/>
    <col min="5893" max="5893" width="12.42578125" style="1" customWidth="1"/>
    <col min="5894" max="5894" width="0.85546875" style="1" customWidth="1"/>
    <col min="5895" max="5895" width="13.7109375" style="1" customWidth="1"/>
    <col min="5896" max="5896" width="12.42578125" style="1" customWidth="1"/>
    <col min="5897" max="5897" width="2.42578125" style="1" customWidth="1"/>
    <col min="5898" max="5898" width="9.7109375" style="1" customWidth="1"/>
    <col min="5899" max="5899" width="12.42578125" style="1" customWidth="1"/>
    <col min="5900" max="5900" width="13.42578125" style="1" customWidth="1"/>
    <col min="5901" max="5901" width="12.140625" style="1" customWidth="1"/>
    <col min="5902" max="5902" width="0.85546875" style="1" customWidth="1"/>
    <col min="5903" max="5903" width="13.7109375" style="1" customWidth="1"/>
    <col min="5904" max="5904" width="12.42578125" style="1" customWidth="1"/>
    <col min="5905" max="6133" width="9.140625" style="1" customWidth="1"/>
    <col min="6134" max="6134" width="10.28515625" style="1" customWidth="1"/>
    <col min="6135" max="6135" width="9.7109375" style="1"/>
    <col min="6136" max="6136" width="18.140625" style="1" customWidth="1"/>
    <col min="6137" max="6137" width="9.7109375" style="1" customWidth="1"/>
    <col min="6138" max="6138" width="12.42578125" style="1" customWidth="1"/>
    <col min="6139" max="6139" width="0.85546875" style="1" customWidth="1"/>
    <col min="6140" max="6140" width="9.7109375" style="1" customWidth="1"/>
    <col min="6141" max="6141" width="12.42578125" style="1" customWidth="1"/>
    <col min="6142" max="6147" width="0" style="1" hidden="1" customWidth="1"/>
    <col min="6148" max="6148" width="15.7109375" style="1" customWidth="1"/>
    <col min="6149" max="6149" width="12.42578125" style="1" customWidth="1"/>
    <col min="6150" max="6150" width="0.85546875" style="1" customWidth="1"/>
    <col min="6151" max="6151" width="13.7109375" style="1" customWidth="1"/>
    <col min="6152" max="6152" width="12.42578125" style="1" customWidth="1"/>
    <col min="6153" max="6153" width="2.42578125" style="1" customWidth="1"/>
    <col min="6154" max="6154" width="9.7109375" style="1" customWidth="1"/>
    <col min="6155" max="6155" width="12.42578125" style="1" customWidth="1"/>
    <col min="6156" max="6156" width="13.42578125" style="1" customWidth="1"/>
    <col min="6157" max="6157" width="12.140625" style="1" customWidth="1"/>
    <col min="6158" max="6158" width="0.85546875" style="1" customWidth="1"/>
    <col min="6159" max="6159" width="13.7109375" style="1" customWidth="1"/>
    <col min="6160" max="6160" width="12.42578125" style="1" customWidth="1"/>
    <col min="6161" max="6389" width="9.140625" style="1" customWidth="1"/>
    <col min="6390" max="6390" width="10.28515625" style="1" customWidth="1"/>
    <col min="6391" max="6391" width="9.7109375" style="1"/>
    <col min="6392" max="6392" width="18.140625" style="1" customWidth="1"/>
    <col min="6393" max="6393" width="9.7109375" style="1" customWidth="1"/>
    <col min="6394" max="6394" width="12.42578125" style="1" customWidth="1"/>
    <col min="6395" max="6395" width="0.85546875" style="1" customWidth="1"/>
    <col min="6396" max="6396" width="9.7109375" style="1" customWidth="1"/>
    <col min="6397" max="6397" width="12.42578125" style="1" customWidth="1"/>
    <col min="6398" max="6403" width="0" style="1" hidden="1" customWidth="1"/>
    <col min="6404" max="6404" width="15.7109375" style="1" customWidth="1"/>
    <col min="6405" max="6405" width="12.42578125" style="1" customWidth="1"/>
    <col min="6406" max="6406" width="0.85546875" style="1" customWidth="1"/>
    <col min="6407" max="6407" width="13.7109375" style="1" customWidth="1"/>
    <col min="6408" max="6408" width="12.42578125" style="1" customWidth="1"/>
    <col min="6409" max="6409" width="2.42578125" style="1" customWidth="1"/>
    <col min="6410" max="6410" width="9.7109375" style="1" customWidth="1"/>
    <col min="6411" max="6411" width="12.42578125" style="1" customWidth="1"/>
    <col min="6412" max="6412" width="13.42578125" style="1" customWidth="1"/>
    <col min="6413" max="6413" width="12.140625" style="1" customWidth="1"/>
    <col min="6414" max="6414" width="0.85546875" style="1" customWidth="1"/>
    <col min="6415" max="6415" width="13.7109375" style="1" customWidth="1"/>
    <col min="6416" max="6416" width="12.42578125" style="1" customWidth="1"/>
    <col min="6417" max="6645" width="9.140625" style="1" customWidth="1"/>
    <col min="6646" max="6646" width="10.28515625" style="1" customWidth="1"/>
    <col min="6647" max="6647" width="9.7109375" style="1"/>
    <col min="6648" max="6648" width="18.140625" style="1" customWidth="1"/>
    <col min="6649" max="6649" width="9.7109375" style="1" customWidth="1"/>
    <col min="6650" max="6650" width="12.42578125" style="1" customWidth="1"/>
    <col min="6651" max="6651" width="0.85546875" style="1" customWidth="1"/>
    <col min="6652" max="6652" width="9.7109375" style="1" customWidth="1"/>
    <col min="6653" max="6653" width="12.42578125" style="1" customWidth="1"/>
    <col min="6654" max="6659" width="0" style="1" hidden="1" customWidth="1"/>
    <col min="6660" max="6660" width="15.7109375" style="1" customWidth="1"/>
    <col min="6661" max="6661" width="12.42578125" style="1" customWidth="1"/>
    <col min="6662" max="6662" width="0.85546875" style="1" customWidth="1"/>
    <col min="6663" max="6663" width="13.7109375" style="1" customWidth="1"/>
    <col min="6664" max="6664" width="12.42578125" style="1" customWidth="1"/>
    <col min="6665" max="6665" width="2.42578125" style="1" customWidth="1"/>
    <col min="6666" max="6666" width="9.7109375" style="1" customWidth="1"/>
    <col min="6667" max="6667" width="12.42578125" style="1" customWidth="1"/>
    <col min="6668" max="6668" width="13.42578125" style="1" customWidth="1"/>
    <col min="6669" max="6669" width="12.140625" style="1" customWidth="1"/>
    <col min="6670" max="6670" width="0.85546875" style="1" customWidth="1"/>
    <col min="6671" max="6671" width="13.7109375" style="1" customWidth="1"/>
    <col min="6672" max="6672" width="12.42578125" style="1" customWidth="1"/>
    <col min="6673" max="6901" width="9.140625" style="1" customWidth="1"/>
    <col min="6902" max="6902" width="10.28515625" style="1" customWidth="1"/>
    <col min="6903" max="6903" width="9.7109375" style="1"/>
    <col min="6904" max="6904" width="18.140625" style="1" customWidth="1"/>
    <col min="6905" max="6905" width="9.7109375" style="1" customWidth="1"/>
    <col min="6906" max="6906" width="12.42578125" style="1" customWidth="1"/>
    <col min="6907" max="6907" width="0.85546875" style="1" customWidth="1"/>
    <col min="6908" max="6908" width="9.7109375" style="1" customWidth="1"/>
    <col min="6909" max="6909" width="12.42578125" style="1" customWidth="1"/>
    <col min="6910" max="6915" width="0" style="1" hidden="1" customWidth="1"/>
    <col min="6916" max="6916" width="15.7109375" style="1" customWidth="1"/>
    <col min="6917" max="6917" width="12.42578125" style="1" customWidth="1"/>
    <col min="6918" max="6918" width="0.85546875" style="1" customWidth="1"/>
    <col min="6919" max="6919" width="13.7109375" style="1" customWidth="1"/>
    <col min="6920" max="6920" width="12.42578125" style="1" customWidth="1"/>
    <col min="6921" max="6921" width="2.42578125" style="1" customWidth="1"/>
    <col min="6922" max="6922" width="9.7109375" style="1" customWidth="1"/>
    <col min="6923" max="6923" width="12.42578125" style="1" customWidth="1"/>
    <col min="6924" max="6924" width="13.42578125" style="1" customWidth="1"/>
    <col min="6925" max="6925" width="12.140625" style="1" customWidth="1"/>
    <col min="6926" max="6926" width="0.85546875" style="1" customWidth="1"/>
    <col min="6927" max="6927" width="13.7109375" style="1" customWidth="1"/>
    <col min="6928" max="6928" width="12.42578125" style="1" customWidth="1"/>
    <col min="6929" max="7157" width="9.140625" style="1" customWidth="1"/>
    <col min="7158" max="7158" width="10.28515625" style="1" customWidth="1"/>
    <col min="7159" max="7159" width="9.7109375" style="1"/>
    <col min="7160" max="7160" width="18.140625" style="1" customWidth="1"/>
    <col min="7161" max="7161" width="9.7109375" style="1" customWidth="1"/>
    <col min="7162" max="7162" width="12.42578125" style="1" customWidth="1"/>
    <col min="7163" max="7163" width="0.85546875" style="1" customWidth="1"/>
    <col min="7164" max="7164" width="9.7109375" style="1" customWidth="1"/>
    <col min="7165" max="7165" width="12.42578125" style="1" customWidth="1"/>
    <col min="7166" max="7171" width="0" style="1" hidden="1" customWidth="1"/>
    <col min="7172" max="7172" width="15.7109375" style="1" customWidth="1"/>
    <col min="7173" max="7173" width="12.42578125" style="1" customWidth="1"/>
    <col min="7174" max="7174" width="0.85546875" style="1" customWidth="1"/>
    <col min="7175" max="7175" width="13.7109375" style="1" customWidth="1"/>
    <col min="7176" max="7176" width="12.42578125" style="1" customWidth="1"/>
    <col min="7177" max="7177" width="2.42578125" style="1" customWidth="1"/>
    <col min="7178" max="7178" width="9.7109375" style="1" customWidth="1"/>
    <col min="7179" max="7179" width="12.42578125" style="1" customWidth="1"/>
    <col min="7180" max="7180" width="13.42578125" style="1" customWidth="1"/>
    <col min="7181" max="7181" width="12.140625" style="1" customWidth="1"/>
    <col min="7182" max="7182" width="0.85546875" style="1" customWidth="1"/>
    <col min="7183" max="7183" width="13.7109375" style="1" customWidth="1"/>
    <col min="7184" max="7184" width="12.42578125" style="1" customWidth="1"/>
    <col min="7185" max="7413" width="9.140625" style="1" customWidth="1"/>
    <col min="7414" max="7414" width="10.28515625" style="1" customWidth="1"/>
    <col min="7415" max="7415" width="9.7109375" style="1"/>
    <col min="7416" max="7416" width="18.140625" style="1" customWidth="1"/>
    <col min="7417" max="7417" width="9.7109375" style="1" customWidth="1"/>
    <col min="7418" max="7418" width="12.42578125" style="1" customWidth="1"/>
    <col min="7419" max="7419" width="0.85546875" style="1" customWidth="1"/>
    <col min="7420" max="7420" width="9.7109375" style="1" customWidth="1"/>
    <col min="7421" max="7421" width="12.42578125" style="1" customWidth="1"/>
    <col min="7422" max="7427" width="0" style="1" hidden="1" customWidth="1"/>
    <col min="7428" max="7428" width="15.7109375" style="1" customWidth="1"/>
    <col min="7429" max="7429" width="12.42578125" style="1" customWidth="1"/>
    <col min="7430" max="7430" width="0.85546875" style="1" customWidth="1"/>
    <col min="7431" max="7431" width="13.7109375" style="1" customWidth="1"/>
    <col min="7432" max="7432" width="12.42578125" style="1" customWidth="1"/>
    <col min="7433" max="7433" width="2.42578125" style="1" customWidth="1"/>
    <col min="7434" max="7434" width="9.7109375" style="1" customWidth="1"/>
    <col min="7435" max="7435" width="12.42578125" style="1" customWidth="1"/>
    <col min="7436" max="7436" width="13.42578125" style="1" customWidth="1"/>
    <col min="7437" max="7437" width="12.140625" style="1" customWidth="1"/>
    <col min="7438" max="7438" width="0.85546875" style="1" customWidth="1"/>
    <col min="7439" max="7439" width="13.7109375" style="1" customWidth="1"/>
    <col min="7440" max="7440" width="12.42578125" style="1" customWidth="1"/>
    <col min="7441" max="7669" width="9.140625" style="1" customWidth="1"/>
    <col min="7670" max="7670" width="10.28515625" style="1" customWidth="1"/>
    <col min="7671" max="7671" width="9.7109375" style="1"/>
    <col min="7672" max="7672" width="18.140625" style="1" customWidth="1"/>
    <col min="7673" max="7673" width="9.7109375" style="1" customWidth="1"/>
    <col min="7674" max="7674" width="12.42578125" style="1" customWidth="1"/>
    <col min="7675" max="7675" width="0.85546875" style="1" customWidth="1"/>
    <col min="7676" max="7676" width="9.7109375" style="1" customWidth="1"/>
    <col min="7677" max="7677" width="12.42578125" style="1" customWidth="1"/>
    <col min="7678" max="7683" width="0" style="1" hidden="1" customWidth="1"/>
    <col min="7684" max="7684" width="15.7109375" style="1" customWidth="1"/>
    <col min="7685" max="7685" width="12.42578125" style="1" customWidth="1"/>
    <col min="7686" max="7686" width="0.85546875" style="1" customWidth="1"/>
    <col min="7687" max="7687" width="13.7109375" style="1" customWidth="1"/>
    <col min="7688" max="7688" width="12.42578125" style="1" customWidth="1"/>
    <col min="7689" max="7689" width="2.42578125" style="1" customWidth="1"/>
    <col min="7690" max="7690" width="9.7109375" style="1" customWidth="1"/>
    <col min="7691" max="7691" width="12.42578125" style="1" customWidth="1"/>
    <col min="7692" max="7692" width="13.42578125" style="1" customWidth="1"/>
    <col min="7693" max="7693" width="12.140625" style="1" customWidth="1"/>
    <col min="7694" max="7694" width="0.85546875" style="1" customWidth="1"/>
    <col min="7695" max="7695" width="13.7109375" style="1" customWidth="1"/>
    <col min="7696" max="7696" width="12.42578125" style="1" customWidth="1"/>
    <col min="7697" max="7925" width="9.140625" style="1" customWidth="1"/>
    <col min="7926" max="7926" width="10.28515625" style="1" customWidth="1"/>
    <col min="7927" max="7927" width="9.7109375" style="1"/>
    <col min="7928" max="7928" width="18.140625" style="1" customWidth="1"/>
    <col min="7929" max="7929" width="9.7109375" style="1" customWidth="1"/>
    <col min="7930" max="7930" width="12.42578125" style="1" customWidth="1"/>
    <col min="7931" max="7931" width="0.85546875" style="1" customWidth="1"/>
    <col min="7932" max="7932" width="9.7109375" style="1" customWidth="1"/>
    <col min="7933" max="7933" width="12.42578125" style="1" customWidth="1"/>
    <col min="7934" max="7939" width="0" style="1" hidden="1" customWidth="1"/>
    <col min="7940" max="7940" width="15.7109375" style="1" customWidth="1"/>
    <col min="7941" max="7941" width="12.42578125" style="1" customWidth="1"/>
    <col min="7942" max="7942" width="0.85546875" style="1" customWidth="1"/>
    <col min="7943" max="7943" width="13.7109375" style="1" customWidth="1"/>
    <col min="7944" max="7944" width="12.42578125" style="1" customWidth="1"/>
    <col min="7945" max="7945" width="2.42578125" style="1" customWidth="1"/>
    <col min="7946" max="7946" width="9.7109375" style="1" customWidth="1"/>
    <col min="7947" max="7947" width="12.42578125" style="1" customWidth="1"/>
    <col min="7948" max="7948" width="13.42578125" style="1" customWidth="1"/>
    <col min="7949" max="7949" width="12.140625" style="1" customWidth="1"/>
    <col min="7950" max="7950" width="0.85546875" style="1" customWidth="1"/>
    <col min="7951" max="7951" width="13.7109375" style="1" customWidth="1"/>
    <col min="7952" max="7952" width="12.42578125" style="1" customWidth="1"/>
    <col min="7953" max="8181" width="9.140625" style="1" customWidth="1"/>
    <col min="8182" max="8182" width="10.28515625" style="1" customWidth="1"/>
    <col min="8183" max="8183" width="9.7109375" style="1"/>
    <col min="8184" max="8184" width="18.140625" style="1" customWidth="1"/>
    <col min="8185" max="8185" width="9.7109375" style="1" customWidth="1"/>
    <col min="8186" max="8186" width="12.42578125" style="1" customWidth="1"/>
    <col min="8187" max="8187" width="0.85546875" style="1" customWidth="1"/>
    <col min="8188" max="8188" width="9.7109375" style="1" customWidth="1"/>
    <col min="8189" max="8189" width="12.42578125" style="1" customWidth="1"/>
    <col min="8190" max="8195" width="0" style="1" hidden="1" customWidth="1"/>
    <col min="8196" max="8196" width="15.7109375" style="1" customWidth="1"/>
    <col min="8197" max="8197" width="12.42578125" style="1" customWidth="1"/>
    <col min="8198" max="8198" width="0.85546875" style="1" customWidth="1"/>
    <col min="8199" max="8199" width="13.7109375" style="1" customWidth="1"/>
    <col min="8200" max="8200" width="12.42578125" style="1" customWidth="1"/>
    <col min="8201" max="8201" width="2.42578125" style="1" customWidth="1"/>
    <col min="8202" max="8202" width="9.7109375" style="1" customWidth="1"/>
    <col min="8203" max="8203" width="12.42578125" style="1" customWidth="1"/>
    <col min="8204" max="8204" width="13.42578125" style="1" customWidth="1"/>
    <col min="8205" max="8205" width="12.140625" style="1" customWidth="1"/>
    <col min="8206" max="8206" width="0.85546875" style="1" customWidth="1"/>
    <col min="8207" max="8207" width="13.7109375" style="1" customWidth="1"/>
    <col min="8208" max="8208" width="12.42578125" style="1" customWidth="1"/>
    <col min="8209" max="8437" width="9.140625" style="1" customWidth="1"/>
    <col min="8438" max="8438" width="10.28515625" style="1" customWidth="1"/>
    <col min="8439" max="8439" width="9.7109375" style="1"/>
    <col min="8440" max="8440" width="18.140625" style="1" customWidth="1"/>
    <col min="8441" max="8441" width="9.7109375" style="1" customWidth="1"/>
    <col min="8442" max="8442" width="12.42578125" style="1" customWidth="1"/>
    <col min="8443" max="8443" width="0.85546875" style="1" customWidth="1"/>
    <col min="8444" max="8444" width="9.7109375" style="1" customWidth="1"/>
    <col min="8445" max="8445" width="12.42578125" style="1" customWidth="1"/>
    <col min="8446" max="8451" width="0" style="1" hidden="1" customWidth="1"/>
    <col min="8452" max="8452" width="15.7109375" style="1" customWidth="1"/>
    <col min="8453" max="8453" width="12.42578125" style="1" customWidth="1"/>
    <col min="8454" max="8454" width="0.85546875" style="1" customWidth="1"/>
    <col min="8455" max="8455" width="13.7109375" style="1" customWidth="1"/>
    <col min="8456" max="8456" width="12.42578125" style="1" customWidth="1"/>
    <col min="8457" max="8457" width="2.42578125" style="1" customWidth="1"/>
    <col min="8458" max="8458" width="9.7109375" style="1" customWidth="1"/>
    <col min="8459" max="8459" width="12.42578125" style="1" customWidth="1"/>
    <col min="8460" max="8460" width="13.42578125" style="1" customWidth="1"/>
    <col min="8461" max="8461" width="12.140625" style="1" customWidth="1"/>
    <col min="8462" max="8462" width="0.85546875" style="1" customWidth="1"/>
    <col min="8463" max="8463" width="13.7109375" style="1" customWidth="1"/>
    <col min="8464" max="8464" width="12.42578125" style="1" customWidth="1"/>
    <col min="8465" max="8693" width="9.140625" style="1" customWidth="1"/>
    <col min="8694" max="8694" width="10.28515625" style="1" customWidth="1"/>
    <col min="8695" max="8695" width="9.7109375" style="1"/>
    <col min="8696" max="8696" width="18.140625" style="1" customWidth="1"/>
    <col min="8697" max="8697" width="9.7109375" style="1" customWidth="1"/>
    <col min="8698" max="8698" width="12.42578125" style="1" customWidth="1"/>
    <col min="8699" max="8699" width="0.85546875" style="1" customWidth="1"/>
    <col min="8700" max="8700" width="9.7109375" style="1" customWidth="1"/>
    <col min="8701" max="8701" width="12.42578125" style="1" customWidth="1"/>
    <col min="8702" max="8707" width="0" style="1" hidden="1" customWidth="1"/>
    <col min="8708" max="8708" width="15.7109375" style="1" customWidth="1"/>
    <col min="8709" max="8709" width="12.42578125" style="1" customWidth="1"/>
    <col min="8710" max="8710" width="0.85546875" style="1" customWidth="1"/>
    <col min="8711" max="8711" width="13.7109375" style="1" customWidth="1"/>
    <col min="8712" max="8712" width="12.42578125" style="1" customWidth="1"/>
    <col min="8713" max="8713" width="2.42578125" style="1" customWidth="1"/>
    <col min="8714" max="8714" width="9.7109375" style="1" customWidth="1"/>
    <col min="8715" max="8715" width="12.42578125" style="1" customWidth="1"/>
    <col min="8716" max="8716" width="13.42578125" style="1" customWidth="1"/>
    <col min="8717" max="8717" width="12.140625" style="1" customWidth="1"/>
    <col min="8718" max="8718" width="0.85546875" style="1" customWidth="1"/>
    <col min="8719" max="8719" width="13.7109375" style="1" customWidth="1"/>
    <col min="8720" max="8720" width="12.42578125" style="1" customWidth="1"/>
    <col min="8721" max="8949" width="9.140625" style="1" customWidth="1"/>
    <col min="8950" max="8950" width="10.28515625" style="1" customWidth="1"/>
    <col min="8951" max="8951" width="9.7109375" style="1"/>
    <col min="8952" max="8952" width="18.140625" style="1" customWidth="1"/>
    <col min="8953" max="8953" width="9.7109375" style="1" customWidth="1"/>
    <col min="8954" max="8954" width="12.42578125" style="1" customWidth="1"/>
    <col min="8955" max="8955" width="0.85546875" style="1" customWidth="1"/>
    <col min="8956" max="8956" width="9.7109375" style="1" customWidth="1"/>
    <col min="8957" max="8957" width="12.42578125" style="1" customWidth="1"/>
    <col min="8958" max="8963" width="0" style="1" hidden="1" customWidth="1"/>
    <col min="8964" max="8964" width="15.7109375" style="1" customWidth="1"/>
    <col min="8965" max="8965" width="12.42578125" style="1" customWidth="1"/>
    <col min="8966" max="8966" width="0.85546875" style="1" customWidth="1"/>
    <col min="8967" max="8967" width="13.7109375" style="1" customWidth="1"/>
    <col min="8968" max="8968" width="12.42578125" style="1" customWidth="1"/>
    <col min="8969" max="8969" width="2.42578125" style="1" customWidth="1"/>
    <col min="8970" max="8970" width="9.7109375" style="1" customWidth="1"/>
    <col min="8971" max="8971" width="12.42578125" style="1" customWidth="1"/>
    <col min="8972" max="8972" width="13.42578125" style="1" customWidth="1"/>
    <col min="8973" max="8973" width="12.140625" style="1" customWidth="1"/>
    <col min="8974" max="8974" width="0.85546875" style="1" customWidth="1"/>
    <col min="8975" max="8975" width="13.7109375" style="1" customWidth="1"/>
    <col min="8976" max="8976" width="12.42578125" style="1" customWidth="1"/>
    <col min="8977" max="9205" width="9.140625" style="1" customWidth="1"/>
    <col min="9206" max="9206" width="10.28515625" style="1" customWidth="1"/>
    <col min="9207" max="9207" width="9.7109375" style="1"/>
    <col min="9208" max="9208" width="18.140625" style="1" customWidth="1"/>
    <col min="9209" max="9209" width="9.7109375" style="1" customWidth="1"/>
    <col min="9210" max="9210" width="12.42578125" style="1" customWidth="1"/>
    <col min="9211" max="9211" width="0.85546875" style="1" customWidth="1"/>
    <col min="9212" max="9212" width="9.7109375" style="1" customWidth="1"/>
    <col min="9213" max="9213" width="12.42578125" style="1" customWidth="1"/>
    <col min="9214" max="9219" width="0" style="1" hidden="1" customWidth="1"/>
    <col min="9220" max="9220" width="15.7109375" style="1" customWidth="1"/>
    <col min="9221" max="9221" width="12.42578125" style="1" customWidth="1"/>
    <col min="9222" max="9222" width="0.85546875" style="1" customWidth="1"/>
    <col min="9223" max="9223" width="13.7109375" style="1" customWidth="1"/>
    <col min="9224" max="9224" width="12.42578125" style="1" customWidth="1"/>
    <col min="9225" max="9225" width="2.42578125" style="1" customWidth="1"/>
    <col min="9226" max="9226" width="9.7109375" style="1" customWidth="1"/>
    <col min="9227" max="9227" width="12.42578125" style="1" customWidth="1"/>
    <col min="9228" max="9228" width="13.42578125" style="1" customWidth="1"/>
    <col min="9229" max="9229" width="12.140625" style="1" customWidth="1"/>
    <col min="9230" max="9230" width="0.85546875" style="1" customWidth="1"/>
    <col min="9231" max="9231" width="13.7109375" style="1" customWidth="1"/>
    <col min="9232" max="9232" width="12.42578125" style="1" customWidth="1"/>
    <col min="9233" max="9461" width="9.140625" style="1" customWidth="1"/>
    <col min="9462" max="9462" width="10.28515625" style="1" customWidth="1"/>
    <col min="9463" max="9463" width="9.7109375" style="1"/>
    <col min="9464" max="9464" width="18.140625" style="1" customWidth="1"/>
    <col min="9465" max="9465" width="9.7109375" style="1" customWidth="1"/>
    <col min="9466" max="9466" width="12.42578125" style="1" customWidth="1"/>
    <col min="9467" max="9467" width="0.85546875" style="1" customWidth="1"/>
    <col min="9468" max="9468" width="9.7109375" style="1" customWidth="1"/>
    <col min="9469" max="9469" width="12.42578125" style="1" customWidth="1"/>
    <col min="9470" max="9475" width="0" style="1" hidden="1" customWidth="1"/>
    <col min="9476" max="9476" width="15.7109375" style="1" customWidth="1"/>
    <col min="9477" max="9477" width="12.42578125" style="1" customWidth="1"/>
    <col min="9478" max="9478" width="0.85546875" style="1" customWidth="1"/>
    <col min="9479" max="9479" width="13.7109375" style="1" customWidth="1"/>
    <col min="9480" max="9480" width="12.42578125" style="1" customWidth="1"/>
    <col min="9481" max="9481" width="2.42578125" style="1" customWidth="1"/>
    <col min="9482" max="9482" width="9.7109375" style="1" customWidth="1"/>
    <col min="9483" max="9483" width="12.42578125" style="1" customWidth="1"/>
    <col min="9484" max="9484" width="13.42578125" style="1" customWidth="1"/>
    <col min="9485" max="9485" width="12.140625" style="1" customWidth="1"/>
    <col min="9486" max="9486" width="0.85546875" style="1" customWidth="1"/>
    <col min="9487" max="9487" width="13.7109375" style="1" customWidth="1"/>
    <col min="9488" max="9488" width="12.42578125" style="1" customWidth="1"/>
    <col min="9489" max="9717" width="9.140625" style="1" customWidth="1"/>
    <col min="9718" max="9718" width="10.28515625" style="1" customWidth="1"/>
    <col min="9719" max="9719" width="9.7109375" style="1"/>
    <col min="9720" max="9720" width="18.140625" style="1" customWidth="1"/>
    <col min="9721" max="9721" width="9.7109375" style="1" customWidth="1"/>
    <col min="9722" max="9722" width="12.42578125" style="1" customWidth="1"/>
    <col min="9723" max="9723" width="0.85546875" style="1" customWidth="1"/>
    <col min="9724" max="9724" width="9.7109375" style="1" customWidth="1"/>
    <col min="9725" max="9725" width="12.42578125" style="1" customWidth="1"/>
    <col min="9726" max="9731" width="0" style="1" hidden="1" customWidth="1"/>
    <col min="9732" max="9732" width="15.7109375" style="1" customWidth="1"/>
    <col min="9733" max="9733" width="12.42578125" style="1" customWidth="1"/>
    <col min="9734" max="9734" width="0.85546875" style="1" customWidth="1"/>
    <col min="9735" max="9735" width="13.7109375" style="1" customWidth="1"/>
    <col min="9736" max="9736" width="12.42578125" style="1" customWidth="1"/>
    <col min="9737" max="9737" width="2.42578125" style="1" customWidth="1"/>
    <col min="9738" max="9738" width="9.7109375" style="1" customWidth="1"/>
    <col min="9739" max="9739" width="12.42578125" style="1" customWidth="1"/>
    <col min="9740" max="9740" width="13.42578125" style="1" customWidth="1"/>
    <col min="9741" max="9741" width="12.140625" style="1" customWidth="1"/>
    <col min="9742" max="9742" width="0.85546875" style="1" customWidth="1"/>
    <col min="9743" max="9743" width="13.7109375" style="1" customWidth="1"/>
    <col min="9744" max="9744" width="12.42578125" style="1" customWidth="1"/>
    <col min="9745" max="9973" width="9.140625" style="1" customWidth="1"/>
    <col min="9974" max="9974" width="10.28515625" style="1" customWidth="1"/>
    <col min="9975" max="9975" width="9.7109375" style="1"/>
    <col min="9976" max="9976" width="18.140625" style="1" customWidth="1"/>
    <col min="9977" max="9977" width="9.7109375" style="1" customWidth="1"/>
    <col min="9978" max="9978" width="12.42578125" style="1" customWidth="1"/>
    <col min="9979" max="9979" width="0.85546875" style="1" customWidth="1"/>
    <col min="9980" max="9980" width="9.7109375" style="1" customWidth="1"/>
    <col min="9981" max="9981" width="12.42578125" style="1" customWidth="1"/>
    <col min="9982" max="9987" width="0" style="1" hidden="1" customWidth="1"/>
    <col min="9988" max="9988" width="15.7109375" style="1" customWidth="1"/>
    <col min="9989" max="9989" width="12.42578125" style="1" customWidth="1"/>
    <col min="9990" max="9990" width="0.85546875" style="1" customWidth="1"/>
    <col min="9991" max="9991" width="13.7109375" style="1" customWidth="1"/>
    <col min="9992" max="9992" width="12.42578125" style="1" customWidth="1"/>
    <col min="9993" max="9993" width="2.42578125" style="1" customWidth="1"/>
    <col min="9994" max="9994" width="9.7109375" style="1" customWidth="1"/>
    <col min="9995" max="9995" width="12.42578125" style="1" customWidth="1"/>
    <col min="9996" max="9996" width="13.42578125" style="1" customWidth="1"/>
    <col min="9997" max="9997" width="12.140625" style="1" customWidth="1"/>
    <col min="9998" max="9998" width="0.85546875" style="1" customWidth="1"/>
    <col min="9999" max="9999" width="13.7109375" style="1" customWidth="1"/>
    <col min="10000" max="10000" width="12.42578125" style="1" customWidth="1"/>
    <col min="10001" max="10229" width="9.140625" style="1" customWidth="1"/>
    <col min="10230" max="10230" width="10.28515625" style="1" customWidth="1"/>
    <col min="10231" max="10231" width="9.7109375" style="1"/>
    <col min="10232" max="10232" width="18.140625" style="1" customWidth="1"/>
    <col min="10233" max="10233" width="9.7109375" style="1" customWidth="1"/>
    <col min="10234" max="10234" width="12.42578125" style="1" customWidth="1"/>
    <col min="10235" max="10235" width="0.85546875" style="1" customWidth="1"/>
    <col min="10236" max="10236" width="9.7109375" style="1" customWidth="1"/>
    <col min="10237" max="10237" width="12.42578125" style="1" customWidth="1"/>
    <col min="10238" max="10243" width="0" style="1" hidden="1" customWidth="1"/>
    <col min="10244" max="10244" width="15.7109375" style="1" customWidth="1"/>
    <col min="10245" max="10245" width="12.42578125" style="1" customWidth="1"/>
    <col min="10246" max="10246" width="0.85546875" style="1" customWidth="1"/>
    <col min="10247" max="10247" width="13.7109375" style="1" customWidth="1"/>
    <col min="10248" max="10248" width="12.42578125" style="1" customWidth="1"/>
    <col min="10249" max="10249" width="2.42578125" style="1" customWidth="1"/>
    <col min="10250" max="10250" width="9.7109375" style="1" customWidth="1"/>
    <col min="10251" max="10251" width="12.42578125" style="1" customWidth="1"/>
    <col min="10252" max="10252" width="13.42578125" style="1" customWidth="1"/>
    <col min="10253" max="10253" width="12.140625" style="1" customWidth="1"/>
    <col min="10254" max="10254" width="0.85546875" style="1" customWidth="1"/>
    <col min="10255" max="10255" width="13.7109375" style="1" customWidth="1"/>
    <col min="10256" max="10256" width="12.42578125" style="1" customWidth="1"/>
    <col min="10257" max="10485" width="9.140625" style="1" customWidth="1"/>
    <col min="10486" max="10486" width="10.28515625" style="1" customWidth="1"/>
    <col min="10487" max="10487" width="9.7109375" style="1"/>
    <col min="10488" max="10488" width="18.140625" style="1" customWidth="1"/>
    <col min="10489" max="10489" width="9.7109375" style="1" customWidth="1"/>
    <col min="10490" max="10490" width="12.42578125" style="1" customWidth="1"/>
    <col min="10491" max="10491" width="0.85546875" style="1" customWidth="1"/>
    <col min="10492" max="10492" width="9.7109375" style="1" customWidth="1"/>
    <col min="10493" max="10493" width="12.42578125" style="1" customWidth="1"/>
    <col min="10494" max="10499" width="0" style="1" hidden="1" customWidth="1"/>
    <col min="10500" max="10500" width="15.7109375" style="1" customWidth="1"/>
    <col min="10501" max="10501" width="12.42578125" style="1" customWidth="1"/>
    <col min="10502" max="10502" width="0.85546875" style="1" customWidth="1"/>
    <col min="10503" max="10503" width="13.7109375" style="1" customWidth="1"/>
    <col min="10504" max="10504" width="12.42578125" style="1" customWidth="1"/>
    <col min="10505" max="10505" width="2.42578125" style="1" customWidth="1"/>
    <col min="10506" max="10506" width="9.7109375" style="1" customWidth="1"/>
    <col min="10507" max="10507" width="12.42578125" style="1" customWidth="1"/>
    <col min="10508" max="10508" width="13.42578125" style="1" customWidth="1"/>
    <col min="10509" max="10509" width="12.140625" style="1" customWidth="1"/>
    <col min="10510" max="10510" width="0.85546875" style="1" customWidth="1"/>
    <col min="10511" max="10511" width="13.7109375" style="1" customWidth="1"/>
    <col min="10512" max="10512" width="12.42578125" style="1" customWidth="1"/>
    <col min="10513" max="10741" width="9.140625" style="1" customWidth="1"/>
    <col min="10742" max="10742" width="10.28515625" style="1" customWidth="1"/>
    <col min="10743" max="10743" width="9.7109375" style="1"/>
    <col min="10744" max="10744" width="18.140625" style="1" customWidth="1"/>
    <col min="10745" max="10745" width="9.7109375" style="1" customWidth="1"/>
    <col min="10746" max="10746" width="12.42578125" style="1" customWidth="1"/>
    <col min="10747" max="10747" width="0.85546875" style="1" customWidth="1"/>
    <col min="10748" max="10748" width="9.7109375" style="1" customWidth="1"/>
    <col min="10749" max="10749" width="12.42578125" style="1" customWidth="1"/>
    <col min="10750" max="10755" width="0" style="1" hidden="1" customWidth="1"/>
    <col min="10756" max="10756" width="15.7109375" style="1" customWidth="1"/>
    <col min="10757" max="10757" width="12.42578125" style="1" customWidth="1"/>
    <col min="10758" max="10758" width="0.85546875" style="1" customWidth="1"/>
    <col min="10759" max="10759" width="13.7109375" style="1" customWidth="1"/>
    <col min="10760" max="10760" width="12.42578125" style="1" customWidth="1"/>
    <col min="10761" max="10761" width="2.42578125" style="1" customWidth="1"/>
    <col min="10762" max="10762" width="9.7109375" style="1" customWidth="1"/>
    <col min="10763" max="10763" width="12.42578125" style="1" customWidth="1"/>
    <col min="10764" max="10764" width="13.42578125" style="1" customWidth="1"/>
    <col min="10765" max="10765" width="12.140625" style="1" customWidth="1"/>
    <col min="10766" max="10766" width="0.85546875" style="1" customWidth="1"/>
    <col min="10767" max="10767" width="13.7109375" style="1" customWidth="1"/>
    <col min="10768" max="10768" width="12.42578125" style="1" customWidth="1"/>
    <col min="10769" max="10997" width="9.140625" style="1" customWidth="1"/>
    <col min="10998" max="10998" width="10.28515625" style="1" customWidth="1"/>
    <col min="10999" max="10999" width="9.7109375" style="1"/>
    <col min="11000" max="11000" width="18.140625" style="1" customWidth="1"/>
    <col min="11001" max="11001" width="9.7109375" style="1" customWidth="1"/>
    <col min="11002" max="11002" width="12.42578125" style="1" customWidth="1"/>
    <col min="11003" max="11003" width="0.85546875" style="1" customWidth="1"/>
    <col min="11004" max="11004" width="9.7109375" style="1" customWidth="1"/>
    <col min="11005" max="11005" width="12.42578125" style="1" customWidth="1"/>
    <col min="11006" max="11011" width="0" style="1" hidden="1" customWidth="1"/>
    <col min="11012" max="11012" width="15.7109375" style="1" customWidth="1"/>
    <col min="11013" max="11013" width="12.42578125" style="1" customWidth="1"/>
    <col min="11014" max="11014" width="0.85546875" style="1" customWidth="1"/>
    <col min="11015" max="11015" width="13.7109375" style="1" customWidth="1"/>
    <col min="11016" max="11016" width="12.42578125" style="1" customWidth="1"/>
    <col min="11017" max="11017" width="2.42578125" style="1" customWidth="1"/>
    <col min="11018" max="11018" width="9.7109375" style="1" customWidth="1"/>
    <col min="11019" max="11019" width="12.42578125" style="1" customWidth="1"/>
    <col min="11020" max="11020" width="13.42578125" style="1" customWidth="1"/>
    <col min="11021" max="11021" width="12.140625" style="1" customWidth="1"/>
    <col min="11022" max="11022" width="0.85546875" style="1" customWidth="1"/>
    <col min="11023" max="11023" width="13.7109375" style="1" customWidth="1"/>
    <col min="11024" max="11024" width="12.42578125" style="1" customWidth="1"/>
    <col min="11025" max="11253" width="9.140625" style="1" customWidth="1"/>
    <col min="11254" max="11254" width="10.28515625" style="1" customWidth="1"/>
    <col min="11255" max="11255" width="9.7109375" style="1"/>
    <col min="11256" max="11256" width="18.140625" style="1" customWidth="1"/>
    <col min="11257" max="11257" width="9.7109375" style="1" customWidth="1"/>
    <col min="11258" max="11258" width="12.42578125" style="1" customWidth="1"/>
    <col min="11259" max="11259" width="0.85546875" style="1" customWidth="1"/>
    <col min="11260" max="11260" width="9.7109375" style="1" customWidth="1"/>
    <col min="11261" max="11261" width="12.42578125" style="1" customWidth="1"/>
    <col min="11262" max="11267" width="0" style="1" hidden="1" customWidth="1"/>
    <col min="11268" max="11268" width="15.7109375" style="1" customWidth="1"/>
    <col min="11269" max="11269" width="12.42578125" style="1" customWidth="1"/>
    <col min="11270" max="11270" width="0.85546875" style="1" customWidth="1"/>
    <col min="11271" max="11271" width="13.7109375" style="1" customWidth="1"/>
    <col min="11272" max="11272" width="12.42578125" style="1" customWidth="1"/>
    <col min="11273" max="11273" width="2.42578125" style="1" customWidth="1"/>
    <col min="11274" max="11274" width="9.7109375" style="1" customWidth="1"/>
    <col min="11275" max="11275" width="12.42578125" style="1" customWidth="1"/>
    <col min="11276" max="11276" width="13.42578125" style="1" customWidth="1"/>
    <col min="11277" max="11277" width="12.140625" style="1" customWidth="1"/>
    <col min="11278" max="11278" width="0.85546875" style="1" customWidth="1"/>
    <col min="11279" max="11279" width="13.7109375" style="1" customWidth="1"/>
    <col min="11280" max="11280" width="12.42578125" style="1" customWidth="1"/>
    <col min="11281" max="11509" width="9.140625" style="1" customWidth="1"/>
    <col min="11510" max="11510" width="10.28515625" style="1" customWidth="1"/>
    <col min="11511" max="11511" width="9.7109375" style="1"/>
    <col min="11512" max="11512" width="18.140625" style="1" customWidth="1"/>
    <col min="11513" max="11513" width="9.7109375" style="1" customWidth="1"/>
    <col min="11514" max="11514" width="12.42578125" style="1" customWidth="1"/>
    <col min="11515" max="11515" width="0.85546875" style="1" customWidth="1"/>
    <col min="11516" max="11516" width="9.7109375" style="1" customWidth="1"/>
    <col min="11517" max="11517" width="12.42578125" style="1" customWidth="1"/>
    <col min="11518" max="11523" width="0" style="1" hidden="1" customWidth="1"/>
    <col min="11524" max="11524" width="15.7109375" style="1" customWidth="1"/>
    <col min="11525" max="11525" width="12.42578125" style="1" customWidth="1"/>
    <col min="11526" max="11526" width="0.85546875" style="1" customWidth="1"/>
    <col min="11527" max="11527" width="13.7109375" style="1" customWidth="1"/>
    <col min="11528" max="11528" width="12.42578125" style="1" customWidth="1"/>
    <col min="11529" max="11529" width="2.42578125" style="1" customWidth="1"/>
    <col min="11530" max="11530" width="9.7109375" style="1" customWidth="1"/>
    <col min="11531" max="11531" width="12.42578125" style="1" customWidth="1"/>
    <col min="11532" max="11532" width="13.42578125" style="1" customWidth="1"/>
    <col min="11533" max="11533" width="12.140625" style="1" customWidth="1"/>
    <col min="11534" max="11534" width="0.85546875" style="1" customWidth="1"/>
    <col min="11535" max="11535" width="13.7109375" style="1" customWidth="1"/>
    <col min="11536" max="11536" width="12.42578125" style="1" customWidth="1"/>
    <col min="11537" max="11765" width="9.140625" style="1" customWidth="1"/>
    <col min="11766" max="11766" width="10.28515625" style="1" customWidth="1"/>
    <col min="11767" max="11767" width="9.7109375" style="1"/>
    <col min="11768" max="11768" width="18.140625" style="1" customWidth="1"/>
    <col min="11769" max="11769" width="9.7109375" style="1" customWidth="1"/>
    <col min="11770" max="11770" width="12.42578125" style="1" customWidth="1"/>
    <col min="11771" max="11771" width="0.85546875" style="1" customWidth="1"/>
    <col min="11772" max="11772" width="9.7109375" style="1" customWidth="1"/>
    <col min="11773" max="11773" width="12.42578125" style="1" customWidth="1"/>
    <col min="11774" max="11779" width="0" style="1" hidden="1" customWidth="1"/>
    <col min="11780" max="11780" width="15.7109375" style="1" customWidth="1"/>
    <col min="11781" max="11781" width="12.42578125" style="1" customWidth="1"/>
    <col min="11782" max="11782" width="0.85546875" style="1" customWidth="1"/>
    <col min="11783" max="11783" width="13.7109375" style="1" customWidth="1"/>
    <col min="11784" max="11784" width="12.42578125" style="1" customWidth="1"/>
    <col min="11785" max="11785" width="2.42578125" style="1" customWidth="1"/>
    <col min="11786" max="11786" width="9.7109375" style="1" customWidth="1"/>
    <col min="11787" max="11787" width="12.42578125" style="1" customWidth="1"/>
    <col min="11788" max="11788" width="13.42578125" style="1" customWidth="1"/>
    <col min="11789" max="11789" width="12.140625" style="1" customWidth="1"/>
    <col min="11790" max="11790" width="0.85546875" style="1" customWidth="1"/>
    <col min="11791" max="11791" width="13.7109375" style="1" customWidth="1"/>
    <col min="11792" max="11792" width="12.42578125" style="1" customWidth="1"/>
    <col min="11793" max="12021" width="9.140625" style="1" customWidth="1"/>
    <col min="12022" max="12022" width="10.28515625" style="1" customWidth="1"/>
    <col min="12023" max="12023" width="9.7109375" style="1"/>
    <col min="12024" max="12024" width="18.140625" style="1" customWidth="1"/>
    <col min="12025" max="12025" width="9.7109375" style="1" customWidth="1"/>
    <col min="12026" max="12026" width="12.42578125" style="1" customWidth="1"/>
    <col min="12027" max="12027" width="0.85546875" style="1" customWidth="1"/>
    <col min="12028" max="12028" width="9.7109375" style="1" customWidth="1"/>
    <col min="12029" max="12029" width="12.42578125" style="1" customWidth="1"/>
    <col min="12030" max="12035" width="0" style="1" hidden="1" customWidth="1"/>
    <col min="12036" max="12036" width="15.7109375" style="1" customWidth="1"/>
    <col min="12037" max="12037" width="12.42578125" style="1" customWidth="1"/>
    <col min="12038" max="12038" width="0.85546875" style="1" customWidth="1"/>
    <col min="12039" max="12039" width="13.7109375" style="1" customWidth="1"/>
    <col min="12040" max="12040" width="12.42578125" style="1" customWidth="1"/>
    <col min="12041" max="12041" width="2.42578125" style="1" customWidth="1"/>
    <col min="12042" max="12042" width="9.7109375" style="1" customWidth="1"/>
    <col min="12043" max="12043" width="12.42578125" style="1" customWidth="1"/>
    <col min="12044" max="12044" width="13.42578125" style="1" customWidth="1"/>
    <col min="12045" max="12045" width="12.140625" style="1" customWidth="1"/>
    <col min="12046" max="12046" width="0.85546875" style="1" customWidth="1"/>
    <col min="12047" max="12047" width="13.7109375" style="1" customWidth="1"/>
    <col min="12048" max="12048" width="12.42578125" style="1" customWidth="1"/>
    <col min="12049" max="12277" width="9.140625" style="1" customWidth="1"/>
    <col min="12278" max="12278" width="10.28515625" style="1" customWidth="1"/>
    <col min="12279" max="12279" width="9.7109375" style="1"/>
    <col min="12280" max="12280" width="18.140625" style="1" customWidth="1"/>
    <col min="12281" max="12281" width="9.7109375" style="1" customWidth="1"/>
    <col min="12282" max="12282" width="12.42578125" style="1" customWidth="1"/>
    <col min="12283" max="12283" width="0.85546875" style="1" customWidth="1"/>
    <col min="12284" max="12284" width="9.7109375" style="1" customWidth="1"/>
    <col min="12285" max="12285" width="12.42578125" style="1" customWidth="1"/>
    <col min="12286" max="12291" width="0" style="1" hidden="1" customWidth="1"/>
    <col min="12292" max="12292" width="15.7109375" style="1" customWidth="1"/>
    <col min="12293" max="12293" width="12.42578125" style="1" customWidth="1"/>
    <col min="12294" max="12294" width="0.85546875" style="1" customWidth="1"/>
    <col min="12295" max="12295" width="13.7109375" style="1" customWidth="1"/>
    <col min="12296" max="12296" width="12.42578125" style="1" customWidth="1"/>
    <col min="12297" max="12297" width="2.42578125" style="1" customWidth="1"/>
    <col min="12298" max="12298" width="9.7109375" style="1" customWidth="1"/>
    <col min="12299" max="12299" width="12.42578125" style="1" customWidth="1"/>
    <col min="12300" max="12300" width="13.42578125" style="1" customWidth="1"/>
    <col min="12301" max="12301" width="12.140625" style="1" customWidth="1"/>
    <col min="12302" max="12302" width="0.85546875" style="1" customWidth="1"/>
    <col min="12303" max="12303" width="13.7109375" style="1" customWidth="1"/>
    <col min="12304" max="12304" width="12.42578125" style="1" customWidth="1"/>
    <col min="12305" max="12533" width="9.140625" style="1" customWidth="1"/>
    <col min="12534" max="12534" width="10.28515625" style="1" customWidth="1"/>
    <col min="12535" max="12535" width="9.7109375" style="1"/>
    <col min="12536" max="12536" width="18.140625" style="1" customWidth="1"/>
    <col min="12537" max="12537" width="9.7109375" style="1" customWidth="1"/>
    <col min="12538" max="12538" width="12.42578125" style="1" customWidth="1"/>
    <col min="12539" max="12539" width="0.85546875" style="1" customWidth="1"/>
    <col min="12540" max="12540" width="9.7109375" style="1" customWidth="1"/>
    <col min="12541" max="12541" width="12.42578125" style="1" customWidth="1"/>
    <col min="12542" max="12547" width="0" style="1" hidden="1" customWidth="1"/>
    <col min="12548" max="12548" width="15.7109375" style="1" customWidth="1"/>
    <col min="12549" max="12549" width="12.42578125" style="1" customWidth="1"/>
    <col min="12550" max="12550" width="0.85546875" style="1" customWidth="1"/>
    <col min="12551" max="12551" width="13.7109375" style="1" customWidth="1"/>
    <col min="12552" max="12552" width="12.42578125" style="1" customWidth="1"/>
    <col min="12553" max="12553" width="2.42578125" style="1" customWidth="1"/>
    <col min="12554" max="12554" width="9.7109375" style="1" customWidth="1"/>
    <col min="12555" max="12555" width="12.42578125" style="1" customWidth="1"/>
    <col min="12556" max="12556" width="13.42578125" style="1" customWidth="1"/>
    <col min="12557" max="12557" width="12.140625" style="1" customWidth="1"/>
    <col min="12558" max="12558" width="0.85546875" style="1" customWidth="1"/>
    <col min="12559" max="12559" width="13.7109375" style="1" customWidth="1"/>
    <col min="12560" max="12560" width="12.42578125" style="1" customWidth="1"/>
    <col min="12561" max="12789" width="9.140625" style="1" customWidth="1"/>
    <col min="12790" max="12790" width="10.28515625" style="1" customWidth="1"/>
    <col min="12791" max="12791" width="9.7109375" style="1"/>
    <col min="12792" max="12792" width="18.140625" style="1" customWidth="1"/>
    <col min="12793" max="12793" width="9.7109375" style="1" customWidth="1"/>
    <col min="12794" max="12794" width="12.42578125" style="1" customWidth="1"/>
    <col min="12795" max="12795" width="0.85546875" style="1" customWidth="1"/>
    <col min="12796" max="12796" width="9.7109375" style="1" customWidth="1"/>
    <col min="12797" max="12797" width="12.42578125" style="1" customWidth="1"/>
    <col min="12798" max="12803" width="0" style="1" hidden="1" customWidth="1"/>
    <col min="12804" max="12804" width="15.7109375" style="1" customWidth="1"/>
    <col min="12805" max="12805" width="12.42578125" style="1" customWidth="1"/>
    <col min="12806" max="12806" width="0.85546875" style="1" customWidth="1"/>
    <col min="12807" max="12807" width="13.7109375" style="1" customWidth="1"/>
    <col min="12808" max="12808" width="12.42578125" style="1" customWidth="1"/>
    <col min="12809" max="12809" width="2.42578125" style="1" customWidth="1"/>
    <col min="12810" max="12810" width="9.7109375" style="1" customWidth="1"/>
    <col min="12811" max="12811" width="12.42578125" style="1" customWidth="1"/>
    <col min="12812" max="12812" width="13.42578125" style="1" customWidth="1"/>
    <col min="12813" max="12813" width="12.140625" style="1" customWidth="1"/>
    <col min="12814" max="12814" width="0.85546875" style="1" customWidth="1"/>
    <col min="12815" max="12815" width="13.7109375" style="1" customWidth="1"/>
    <col min="12816" max="12816" width="12.42578125" style="1" customWidth="1"/>
    <col min="12817" max="13045" width="9.140625" style="1" customWidth="1"/>
    <col min="13046" max="13046" width="10.28515625" style="1" customWidth="1"/>
    <col min="13047" max="13047" width="9.7109375" style="1"/>
    <col min="13048" max="13048" width="18.140625" style="1" customWidth="1"/>
    <col min="13049" max="13049" width="9.7109375" style="1" customWidth="1"/>
    <col min="13050" max="13050" width="12.42578125" style="1" customWidth="1"/>
    <col min="13051" max="13051" width="0.85546875" style="1" customWidth="1"/>
    <col min="13052" max="13052" width="9.7109375" style="1" customWidth="1"/>
    <col min="13053" max="13053" width="12.42578125" style="1" customWidth="1"/>
    <col min="13054" max="13059" width="0" style="1" hidden="1" customWidth="1"/>
    <col min="13060" max="13060" width="15.7109375" style="1" customWidth="1"/>
    <col min="13061" max="13061" width="12.42578125" style="1" customWidth="1"/>
    <col min="13062" max="13062" width="0.85546875" style="1" customWidth="1"/>
    <col min="13063" max="13063" width="13.7109375" style="1" customWidth="1"/>
    <col min="13064" max="13064" width="12.42578125" style="1" customWidth="1"/>
    <col min="13065" max="13065" width="2.42578125" style="1" customWidth="1"/>
    <col min="13066" max="13066" width="9.7109375" style="1" customWidth="1"/>
    <col min="13067" max="13067" width="12.42578125" style="1" customWidth="1"/>
    <col min="13068" max="13068" width="13.42578125" style="1" customWidth="1"/>
    <col min="13069" max="13069" width="12.140625" style="1" customWidth="1"/>
    <col min="13070" max="13070" width="0.85546875" style="1" customWidth="1"/>
    <col min="13071" max="13071" width="13.7109375" style="1" customWidth="1"/>
    <col min="13072" max="13072" width="12.42578125" style="1" customWidth="1"/>
    <col min="13073" max="13301" width="9.140625" style="1" customWidth="1"/>
    <col min="13302" max="13302" width="10.28515625" style="1" customWidth="1"/>
    <col min="13303" max="13303" width="9.7109375" style="1"/>
    <col min="13304" max="13304" width="18.140625" style="1" customWidth="1"/>
    <col min="13305" max="13305" width="9.7109375" style="1" customWidth="1"/>
    <col min="13306" max="13306" width="12.42578125" style="1" customWidth="1"/>
    <col min="13307" max="13307" width="0.85546875" style="1" customWidth="1"/>
    <col min="13308" max="13308" width="9.7109375" style="1" customWidth="1"/>
    <col min="13309" max="13309" width="12.42578125" style="1" customWidth="1"/>
    <col min="13310" max="13315" width="0" style="1" hidden="1" customWidth="1"/>
    <col min="13316" max="13316" width="15.7109375" style="1" customWidth="1"/>
    <col min="13317" max="13317" width="12.42578125" style="1" customWidth="1"/>
    <col min="13318" max="13318" width="0.85546875" style="1" customWidth="1"/>
    <col min="13319" max="13319" width="13.7109375" style="1" customWidth="1"/>
    <col min="13320" max="13320" width="12.42578125" style="1" customWidth="1"/>
    <col min="13321" max="13321" width="2.42578125" style="1" customWidth="1"/>
    <col min="13322" max="13322" width="9.7109375" style="1" customWidth="1"/>
    <col min="13323" max="13323" width="12.42578125" style="1" customWidth="1"/>
    <col min="13324" max="13324" width="13.42578125" style="1" customWidth="1"/>
    <col min="13325" max="13325" width="12.140625" style="1" customWidth="1"/>
    <col min="13326" max="13326" width="0.85546875" style="1" customWidth="1"/>
    <col min="13327" max="13327" width="13.7109375" style="1" customWidth="1"/>
    <col min="13328" max="13328" width="12.42578125" style="1" customWidth="1"/>
    <col min="13329" max="13557" width="9.140625" style="1" customWidth="1"/>
    <col min="13558" max="13558" width="10.28515625" style="1" customWidth="1"/>
    <col min="13559" max="13559" width="9.7109375" style="1"/>
    <col min="13560" max="13560" width="18.140625" style="1" customWidth="1"/>
    <col min="13561" max="13561" width="9.7109375" style="1" customWidth="1"/>
    <col min="13562" max="13562" width="12.42578125" style="1" customWidth="1"/>
    <col min="13563" max="13563" width="0.85546875" style="1" customWidth="1"/>
    <col min="13564" max="13564" width="9.7109375" style="1" customWidth="1"/>
    <col min="13565" max="13565" width="12.42578125" style="1" customWidth="1"/>
    <col min="13566" max="13571" width="0" style="1" hidden="1" customWidth="1"/>
    <col min="13572" max="13572" width="15.7109375" style="1" customWidth="1"/>
    <col min="13573" max="13573" width="12.42578125" style="1" customWidth="1"/>
    <col min="13574" max="13574" width="0.85546875" style="1" customWidth="1"/>
    <col min="13575" max="13575" width="13.7109375" style="1" customWidth="1"/>
    <col min="13576" max="13576" width="12.42578125" style="1" customWidth="1"/>
    <col min="13577" max="13577" width="2.42578125" style="1" customWidth="1"/>
    <col min="13578" max="13578" width="9.7109375" style="1" customWidth="1"/>
    <col min="13579" max="13579" width="12.42578125" style="1" customWidth="1"/>
    <col min="13580" max="13580" width="13.42578125" style="1" customWidth="1"/>
    <col min="13581" max="13581" width="12.140625" style="1" customWidth="1"/>
    <col min="13582" max="13582" width="0.85546875" style="1" customWidth="1"/>
    <col min="13583" max="13583" width="13.7109375" style="1" customWidth="1"/>
    <col min="13584" max="13584" width="12.42578125" style="1" customWidth="1"/>
    <col min="13585" max="13813" width="9.140625" style="1" customWidth="1"/>
    <col min="13814" max="13814" width="10.28515625" style="1" customWidth="1"/>
    <col min="13815" max="13815" width="9.7109375" style="1"/>
    <col min="13816" max="13816" width="18.140625" style="1" customWidth="1"/>
    <col min="13817" max="13817" width="9.7109375" style="1" customWidth="1"/>
    <col min="13818" max="13818" width="12.42578125" style="1" customWidth="1"/>
    <col min="13819" max="13819" width="0.85546875" style="1" customWidth="1"/>
    <col min="13820" max="13820" width="9.7109375" style="1" customWidth="1"/>
    <col min="13821" max="13821" width="12.42578125" style="1" customWidth="1"/>
    <col min="13822" max="13827" width="0" style="1" hidden="1" customWidth="1"/>
    <col min="13828" max="13828" width="15.7109375" style="1" customWidth="1"/>
    <col min="13829" max="13829" width="12.42578125" style="1" customWidth="1"/>
    <col min="13830" max="13830" width="0.85546875" style="1" customWidth="1"/>
    <col min="13831" max="13831" width="13.7109375" style="1" customWidth="1"/>
    <col min="13832" max="13832" width="12.42578125" style="1" customWidth="1"/>
    <col min="13833" max="13833" width="2.42578125" style="1" customWidth="1"/>
    <col min="13834" max="13834" width="9.7109375" style="1" customWidth="1"/>
    <col min="13835" max="13835" width="12.42578125" style="1" customWidth="1"/>
    <col min="13836" max="13836" width="13.42578125" style="1" customWidth="1"/>
    <col min="13837" max="13837" width="12.140625" style="1" customWidth="1"/>
    <col min="13838" max="13838" width="0.85546875" style="1" customWidth="1"/>
    <col min="13839" max="13839" width="13.7109375" style="1" customWidth="1"/>
    <col min="13840" max="13840" width="12.42578125" style="1" customWidth="1"/>
    <col min="13841" max="14069" width="9.140625" style="1" customWidth="1"/>
    <col min="14070" max="14070" width="10.28515625" style="1" customWidth="1"/>
    <col min="14071" max="14071" width="9.7109375" style="1"/>
    <col min="14072" max="14072" width="18.140625" style="1" customWidth="1"/>
    <col min="14073" max="14073" width="9.7109375" style="1" customWidth="1"/>
    <col min="14074" max="14074" width="12.42578125" style="1" customWidth="1"/>
    <col min="14075" max="14075" width="0.85546875" style="1" customWidth="1"/>
    <col min="14076" max="14076" width="9.7109375" style="1" customWidth="1"/>
    <col min="14077" max="14077" width="12.42578125" style="1" customWidth="1"/>
    <col min="14078" max="14083" width="0" style="1" hidden="1" customWidth="1"/>
    <col min="14084" max="14084" width="15.7109375" style="1" customWidth="1"/>
    <col min="14085" max="14085" width="12.42578125" style="1" customWidth="1"/>
    <col min="14086" max="14086" width="0.85546875" style="1" customWidth="1"/>
    <col min="14087" max="14087" width="13.7109375" style="1" customWidth="1"/>
    <col min="14088" max="14088" width="12.42578125" style="1" customWidth="1"/>
    <col min="14089" max="14089" width="2.42578125" style="1" customWidth="1"/>
    <col min="14090" max="14090" width="9.7109375" style="1" customWidth="1"/>
    <col min="14091" max="14091" width="12.42578125" style="1" customWidth="1"/>
    <col min="14092" max="14092" width="13.42578125" style="1" customWidth="1"/>
    <col min="14093" max="14093" width="12.140625" style="1" customWidth="1"/>
    <col min="14094" max="14094" width="0.85546875" style="1" customWidth="1"/>
    <col min="14095" max="14095" width="13.7109375" style="1" customWidth="1"/>
    <col min="14096" max="14096" width="12.42578125" style="1" customWidth="1"/>
    <col min="14097" max="14325" width="9.140625" style="1" customWidth="1"/>
    <col min="14326" max="14326" width="10.28515625" style="1" customWidth="1"/>
    <col min="14327" max="14327" width="9.7109375" style="1"/>
    <col min="14328" max="14328" width="18.140625" style="1" customWidth="1"/>
    <col min="14329" max="14329" width="9.7109375" style="1" customWidth="1"/>
    <col min="14330" max="14330" width="12.42578125" style="1" customWidth="1"/>
    <col min="14331" max="14331" width="0.85546875" style="1" customWidth="1"/>
    <col min="14332" max="14332" width="9.7109375" style="1" customWidth="1"/>
    <col min="14333" max="14333" width="12.42578125" style="1" customWidth="1"/>
    <col min="14334" max="14339" width="0" style="1" hidden="1" customWidth="1"/>
    <col min="14340" max="14340" width="15.7109375" style="1" customWidth="1"/>
    <col min="14341" max="14341" width="12.42578125" style="1" customWidth="1"/>
    <col min="14342" max="14342" width="0.85546875" style="1" customWidth="1"/>
    <col min="14343" max="14343" width="13.7109375" style="1" customWidth="1"/>
    <col min="14344" max="14344" width="12.42578125" style="1" customWidth="1"/>
    <col min="14345" max="14345" width="2.42578125" style="1" customWidth="1"/>
    <col min="14346" max="14346" width="9.7109375" style="1" customWidth="1"/>
    <col min="14347" max="14347" width="12.42578125" style="1" customWidth="1"/>
    <col min="14348" max="14348" width="13.42578125" style="1" customWidth="1"/>
    <col min="14349" max="14349" width="12.140625" style="1" customWidth="1"/>
    <col min="14350" max="14350" width="0.85546875" style="1" customWidth="1"/>
    <col min="14351" max="14351" width="13.7109375" style="1" customWidth="1"/>
    <col min="14352" max="14352" width="12.42578125" style="1" customWidth="1"/>
    <col min="14353" max="14581" width="9.140625" style="1" customWidth="1"/>
    <col min="14582" max="14582" width="10.28515625" style="1" customWidth="1"/>
    <col min="14583" max="14583" width="9.7109375" style="1"/>
    <col min="14584" max="14584" width="18.140625" style="1" customWidth="1"/>
    <col min="14585" max="14585" width="9.7109375" style="1" customWidth="1"/>
    <col min="14586" max="14586" width="12.42578125" style="1" customWidth="1"/>
    <col min="14587" max="14587" width="0.85546875" style="1" customWidth="1"/>
    <col min="14588" max="14588" width="9.7109375" style="1" customWidth="1"/>
    <col min="14589" max="14589" width="12.42578125" style="1" customWidth="1"/>
    <col min="14590" max="14595" width="0" style="1" hidden="1" customWidth="1"/>
    <col min="14596" max="14596" width="15.7109375" style="1" customWidth="1"/>
    <col min="14597" max="14597" width="12.42578125" style="1" customWidth="1"/>
    <col min="14598" max="14598" width="0.85546875" style="1" customWidth="1"/>
    <col min="14599" max="14599" width="13.7109375" style="1" customWidth="1"/>
    <col min="14600" max="14600" width="12.42578125" style="1" customWidth="1"/>
    <col min="14601" max="14601" width="2.42578125" style="1" customWidth="1"/>
    <col min="14602" max="14602" width="9.7109375" style="1" customWidth="1"/>
    <col min="14603" max="14603" width="12.42578125" style="1" customWidth="1"/>
    <col min="14604" max="14604" width="13.42578125" style="1" customWidth="1"/>
    <col min="14605" max="14605" width="12.140625" style="1" customWidth="1"/>
    <col min="14606" max="14606" width="0.85546875" style="1" customWidth="1"/>
    <col min="14607" max="14607" width="13.7109375" style="1" customWidth="1"/>
    <col min="14608" max="14608" width="12.42578125" style="1" customWidth="1"/>
    <col min="14609" max="14837" width="9.140625" style="1" customWidth="1"/>
    <col min="14838" max="14838" width="10.28515625" style="1" customWidth="1"/>
    <col min="14839" max="14839" width="9.7109375" style="1"/>
    <col min="14840" max="14840" width="18.140625" style="1" customWidth="1"/>
    <col min="14841" max="14841" width="9.7109375" style="1" customWidth="1"/>
    <col min="14842" max="14842" width="12.42578125" style="1" customWidth="1"/>
    <col min="14843" max="14843" width="0.85546875" style="1" customWidth="1"/>
    <col min="14844" max="14844" width="9.7109375" style="1" customWidth="1"/>
    <col min="14845" max="14845" width="12.42578125" style="1" customWidth="1"/>
    <col min="14846" max="14851" width="0" style="1" hidden="1" customWidth="1"/>
    <col min="14852" max="14852" width="15.7109375" style="1" customWidth="1"/>
    <col min="14853" max="14853" width="12.42578125" style="1" customWidth="1"/>
    <col min="14854" max="14854" width="0.85546875" style="1" customWidth="1"/>
    <col min="14855" max="14855" width="13.7109375" style="1" customWidth="1"/>
    <col min="14856" max="14856" width="12.42578125" style="1" customWidth="1"/>
    <col min="14857" max="14857" width="2.42578125" style="1" customWidth="1"/>
    <col min="14858" max="14858" width="9.7109375" style="1" customWidth="1"/>
    <col min="14859" max="14859" width="12.42578125" style="1" customWidth="1"/>
    <col min="14860" max="14860" width="13.42578125" style="1" customWidth="1"/>
    <col min="14861" max="14861" width="12.140625" style="1" customWidth="1"/>
    <col min="14862" max="14862" width="0.85546875" style="1" customWidth="1"/>
    <col min="14863" max="14863" width="13.7109375" style="1" customWidth="1"/>
    <col min="14864" max="14864" width="12.42578125" style="1" customWidth="1"/>
    <col min="14865" max="15093" width="9.140625" style="1" customWidth="1"/>
    <col min="15094" max="15094" width="10.28515625" style="1" customWidth="1"/>
    <col min="15095" max="15095" width="9.7109375" style="1"/>
    <col min="15096" max="15096" width="18.140625" style="1" customWidth="1"/>
    <col min="15097" max="15097" width="9.7109375" style="1" customWidth="1"/>
    <col min="15098" max="15098" width="12.42578125" style="1" customWidth="1"/>
    <col min="15099" max="15099" width="0.85546875" style="1" customWidth="1"/>
    <col min="15100" max="15100" width="9.7109375" style="1" customWidth="1"/>
    <col min="15101" max="15101" width="12.42578125" style="1" customWidth="1"/>
    <col min="15102" max="15107" width="0" style="1" hidden="1" customWidth="1"/>
    <col min="15108" max="15108" width="15.7109375" style="1" customWidth="1"/>
    <col min="15109" max="15109" width="12.42578125" style="1" customWidth="1"/>
    <col min="15110" max="15110" width="0.85546875" style="1" customWidth="1"/>
    <col min="15111" max="15111" width="13.7109375" style="1" customWidth="1"/>
    <col min="15112" max="15112" width="12.42578125" style="1" customWidth="1"/>
    <col min="15113" max="15113" width="2.42578125" style="1" customWidth="1"/>
    <col min="15114" max="15114" width="9.7109375" style="1" customWidth="1"/>
    <col min="15115" max="15115" width="12.42578125" style="1" customWidth="1"/>
    <col min="15116" max="15116" width="13.42578125" style="1" customWidth="1"/>
    <col min="15117" max="15117" width="12.140625" style="1" customWidth="1"/>
    <col min="15118" max="15118" width="0.85546875" style="1" customWidth="1"/>
    <col min="15119" max="15119" width="13.7109375" style="1" customWidth="1"/>
    <col min="15120" max="15120" width="12.42578125" style="1" customWidth="1"/>
    <col min="15121" max="15349" width="9.140625" style="1" customWidth="1"/>
    <col min="15350" max="15350" width="10.28515625" style="1" customWidth="1"/>
    <col min="15351" max="15351" width="9.7109375" style="1"/>
    <col min="15352" max="15352" width="18.140625" style="1" customWidth="1"/>
    <col min="15353" max="15353" width="9.7109375" style="1" customWidth="1"/>
    <col min="15354" max="15354" width="12.42578125" style="1" customWidth="1"/>
    <col min="15355" max="15355" width="0.85546875" style="1" customWidth="1"/>
    <col min="15356" max="15356" width="9.7109375" style="1" customWidth="1"/>
    <col min="15357" max="15357" width="12.42578125" style="1" customWidth="1"/>
    <col min="15358" max="15363" width="0" style="1" hidden="1" customWidth="1"/>
    <col min="15364" max="15364" width="15.7109375" style="1" customWidth="1"/>
    <col min="15365" max="15365" width="12.42578125" style="1" customWidth="1"/>
    <col min="15366" max="15366" width="0.85546875" style="1" customWidth="1"/>
    <col min="15367" max="15367" width="13.7109375" style="1" customWidth="1"/>
    <col min="15368" max="15368" width="12.42578125" style="1" customWidth="1"/>
    <col min="15369" max="15369" width="2.42578125" style="1" customWidth="1"/>
    <col min="15370" max="15370" width="9.7109375" style="1" customWidth="1"/>
    <col min="15371" max="15371" width="12.42578125" style="1" customWidth="1"/>
    <col min="15372" max="15372" width="13.42578125" style="1" customWidth="1"/>
    <col min="15373" max="15373" width="12.140625" style="1" customWidth="1"/>
    <col min="15374" max="15374" width="0.85546875" style="1" customWidth="1"/>
    <col min="15375" max="15375" width="13.7109375" style="1" customWidth="1"/>
    <col min="15376" max="15376" width="12.42578125" style="1" customWidth="1"/>
    <col min="15377" max="15605" width="9.140625" style="1" customWidth="1"/>
    <col min="15606" max="15606" width="10.28515625" style="1" customWidth="1"/>
    <col min="15607" max="15607" width="9.7109375" style="1"/>
    <col min="15608" max="15608" width="18.140625" style="1" customWidth="1"/>
    <col min="15609" max="15609" width="9.7109375" style="1" customWidth="1"/>
    <col min="15610" max="15610" width="12.42578125" style="1" customWidth="1"/>
    <col min="15611" max="15611" width="0.85546875" style="1" customWidth="1"/>
    <col min="15612" max="15612" width="9.7109375" style="1" customWidth="1"/>
    <col min="15613" max="15613" width="12.42578125" style="1" customWidth="1"/>
    <col min="15614" max="15619" width="0" style="1" hidden="1" customWidth="1"/>
    <col min="15620" max="15620" width="15.7109375" style="1" customWidth="1"/>
    <col min="15621" max="15621" width="12.42578125" style="1" customWidth="1"/>
    <col min="15622" max="15622" width="0.85546875" style="1" customWidth="1"/>
    <col min="15623" max="15623" width="13.7109375" style="1" customWidth="1"/>
    <col min="15624" max="15624" width="12.42578125" style="1" customWidth="1"/>
    <col min="15625" max="15625" width="2.42578125" style="1" customWidth="1"/>
    <col min="15626" max="15626" width="9.7109375" style="1" customWidth="1"/>
    <col min="15627" max="15627" width="12.42578125" style="1" customWidth="1"/>
    <col min="15628" max="15628" width="13.42578125" style="1" customWidth="1"/>
    <col min="15629" max="15629" width="12.140625" style="1" customWidth="1"/>
    <col min="15630" max="15630" width="0.85546875" style="1" customWidth="1"/>
    <col min="15631" max="15631" width="13.7109375" style="1" customWidth="1"/>
    <col min="15632" max="15632" width="12.42578125" style="1" customWidth="1"/>
    <col min="15633" max="15861" width="9.140625" style="1" customWidth="1"/>
    <col min="15862" max="15862" width="10.28515625" style="1" customWidth="1"/>
    <col min="15863" max="15863" width="9.7109375" style="1"/>
    <col min="15864" max="15864" width="18.140625" style="1" customWidth="1"/>
    <col min="15865" max="15865" width="9.7109375" style="1" customWidth="1"/>
    <col min="15866" max="15866" width="12.42578125" style="1" customWidth="1"/>
    <col min="15867" max="15867" width="0.85546875" style="1" customWidth="1"/>
    <col min="15868" max="15868" width="9.7109375" style="1" customWidth="1"/>
    <col min="15869" max="15869" width="12.42578125" style="1" customWidth="1"/>
    <col min="15870" max="15875" width="0" style="1" hidden="1" customWidth="1"/>
    <col min="15876" max="15876" width="15.7109375" style="1" customWidth="1"/>
    <col min="15877" max="15877" width="12.42578125" style="1" customWidth="1"/>
    <col min="15878" max="15878" width="0.85546875" style="1" customWidth="1"/>
    <col min="15879" max="15879" width="13.7109375" style="1" customWidth="1"/>
    <col min="15880" max="15880" width="12.42578125" style="1" customWidth="1"/>
    <col min="15881" max="15881" width="2.42578125" style="1" customWidth="1"/>
    <col min="15882" max="15882" width="9.7109375" style="1" customWidth="1"/>
    <col min="15883" max="15883" width="12.42578125" style="1" customWidth="1"/>
    <col min="15884" max="15884" width="13.42578125" style="1" customWidth="1"/>
    <col min="15885" max="15885" width="12.140625" style="1" customWidth="1"/>
    <col min="15886" max="15886" width="0.85546875" style="1" customWidth="1"/>
    <col min="15887" max="15887" width="13.7109375" style="1" customWidth="1"/>
    <col min="15888" max="15888" width="12.42578125" style="1" customWidth="1"/>
    <col min="15889" max="16117" width="9.140625" style="1" customWidth="1"/>
    <col min="16118" max="16118" width="10.28515625" style="1" customWidth="1"/>
    <col min="16119" max="16119" width="9.7109375" style="1"/>
    <col min="16120" max="16120" width="18.140625" style="1" customWidth="1"/>
    <col min="16121" max="16121" width="9.7109375" style="1" customWidth="1"/>
    <col min="16122" max="16122" width="12.42578125" style="1" customWidth="1"/>
    <col min="16123" max="16123" width="0.85546875" style="1" customWidth="1"/>
    <col min="16124" max="16124" width="9.7109375" style="1" customWidth="1"/>
    <col min="16125" max="16125" width="12.42578125" style="1" customWidth="1"/>
    <col min="16126" max="16131" width="0" style="1" hidden="1" customWidth="1"/>
    <col min="16132" max="16132" width="15.7109375" style="1" customWidth="1"/>
    <col min="16133" max="16133" width="12.42578125" style="1" customWidth="1"/>
    <col min="16134" max="16134" width="0.85546875" style="1" customWidth="1"/>
    <col min="16135" max="16135" width="13.7109375" style="1" customWidth="1"/>
    <col min="16136" max="16136" width="12.42578125" style="1" customWidth="1"/>
    <col min="16137" max="16137" width="2.42578125" style="1" customWidth="1"/>
    <col min="16138" max="16138" width="9.7109375" style="1" customWidth="1"/>
    <col min="16139" max="16139" width="12.42578125" style="1" customWidth="1"/>
    <col min="16140" max="16140" width="13.42578125" style="1" customWidth="1"/>
    <col min="16141" max="16141" width="12.140625" style="1" customWidth="1"/>
    <col min="16142" max="16142" width="0.85546875" style="1" customWidth="1"/>
    <col min="16143" max="16143" width="13.7109375" style="1" customWidth="1"/>
    <col min="16144" max="16144" width="12.42578125" style="1" customWidth="1"/>
    <col min="16145" max="16373" width="9.140625" style="1" customWidth="1"/>
    <col min="16374" max="16374" width="10.28515625" style="1" customWidth="1"/>
    <col min="16375" max="16384" width="9.7109375" style="1"/>
  </cols>
  <sheetData>
    <row r="1" spans="1:22" ht="29.25" customHeight="1" x14ac:dyDescent="0.25">
      <c r="A1" s="101" t="s">
        <v>68</v>
      </c>
      <c r="B1" s="101"/>
      <c r="C1" s="101"/>
      <c r="D1" s="101"/>
      <c r="E1" s="101"/>
      <c r="F1" s="101"/>
      <c r="G1" s="101"/>
      <c r="H1" s="101"/>
      <c r="I1" s="101"/>
      <c r="J1" s="101"/>
      <c r="K1" s="101"/>
      <c r="L1" s="101"/>
      <c r="M1" s="101"/>
      <c r="N1" s="101"/>
      <c r="O1" s="101"/>
      <c r="P1" s="101"/>
      <c r="Q1" s="101"/>
      <c r="R1" s="101"/>
      <c r="S1" s="101"/>
      <c r="T1" s="101"/>
      <c r="U1" s="101"/>
      <c r="V1" s="101"/>
    </row>
    <row r="2" spans="1:22" ht="46.5" x14ac:dyDescent="0.7">
      <c r="A2" s="102" t="s">
        <v>69</v>
      </c>
      <c r="B2" s="102"/>
      <c r="C2" s="102"/>
      <c r="D2" s="102"/>
      <c r="E2" s="102"/>
      <c r="F2" s="102"/>
      <c r="G2" s="102"/>
      <c r="H2" s="102"/>
      <c r="I2" s="102"/>
      <c r="J2" s="102"/>
      <c r="K2" s="102"/>
      <c r="L2" s="102"/>
      <c r="M2" s="102"/>
      <c r="N2" s="102"/>
      <c r="O2" s="102"/>
      <c r="P2" s="102"/>
      <c r="Q2" s="102"/>
      <c r="R2" s="102"/>
      <c r="S2" s="102"/>
      <c r="T2" s="102"/>
      <c r="U2" s="102"/>
      <c r="V2" s="102"/>
    </row>
    <row r="3" spans="1:22" ht="9.9499999999999993" customHeight="1" x14ac:dyDescent="0.3">
      <c r="A3" s="2"/>
      <c r="B3" s="3"/>
      <c r="C3" s="3"/>
      <c r="D3" s="4"/>
      <c r="E3" s="3"/>
      <c r="F3" s="3"/>
      <c r="G3" s="3"/>
      <c r="H3" s="3"/>
      <c r="I3" s="5"/>
      <c r="J3" s="5"/>
      <c r="K3" s="5"/>
      <c r="L3" s="3"/>
      <c r="M3" s="3"/>
      <c r="N3" s="3"/>
      <c r="O3" s="6"/>
      <c r="P3" s="6"/>
    </row>
    <row r="4" spans="1:22" s="11" customFormat="1" ht="27" thickBot="1" x14ac:dyDescent="0.45">
      <c r="A4" s="9"/>
      <c r="B4" s="103" t="s">
        <v>0</v>
      </c>
      <c r="C4" s="103"/>
      <c r="D4" s="103"/>
      <c r="E4" s="103"/>
      <c r="F4" s="103"/>
      <c r="G4" s="103"/>
      <c r="H4" s="103"/>
      <c r="I4" s="103"/>
      <c r="J4" s="103"/>
      <c r="K4" s="103"/>
      <c r="L4" s="10"/>
      <c r="M4" s="103" t="s">
        <v>1</v>
      </c>
      <c r="N4" s="103"/>
      <c r="O4" s="103"/>
      <c r="P4" s="103"/>
      <c r="Q4" s="103"/>
      <c r="R4" s="103"/>
      <c r="S4" s="103"/>
      <c r="T4" s="103"/>
      <c r="U4" s="103"/>
      <c r="V4" s="103"/>
    </row>
    <row r="5" spans="1:22" s="15" customFormat="1" ht="24" thickTop="1" x14ac:dyDescent="0.35">
      <c r="A5" s="12"/>
      <c r="B5" s="104" t="s">
        <v>2</v>
      </c>
      <c r="C5" s="104"/>
      <c r="D5" s="13"/>
      <c r="E5" s="104" t="s">
        <v>3</v>
      </c>
      <c r="F5" s="104"/>
      <c r="G5" s="104"/>
      <c r="H5" s="104"/>
      <c r="I5" s="13"/>
      <c r="J5" s="104" t="s">
        <v>4</v>
      </c>
      <c r="K5" s="104"/>
      <c r="L5" s="14"/>
      <c r="M5" s="104" t="s">
        <v>2</v>
      </c>
      <c r="N5" s="104"/>
      <c r="O5" s="13"/>
      <c r="P5" s="104" t="s">
        <v>3</v>
      </c>
      <c r="Q5" s="104"/>
      <c r="R5" s="104"/>
      <c r="S5" s="104"/>
      <c r="T5" s="13"/>
      <c r="U5" s="104" t="s">
        <v>4</v>
      </c>
      <c r="V5" s="104"/>
    </row>
    <row r="6" spans="1:22" s="19" customFormat="1" ht="42" customHeight="1" x14ac:dyDescent="0.25">
      <c r="A6" s="16"/>
      <c r="B6" s="99" t="s">
        <v>5</v>
      </c>
      <c r="C6" s="99"/>
      <c r="D6" s="17"/>
      <c r="E6" s="99" t="s">
        <v>6</v>
      </c>
      <c r="F6" s="99"/>
      <c r="G6" s="99" t="s">
        <v>7</v>
      </c>
      <c r="H6" s="99"/>
      <c r="I6" s="17"/>
      <c r="J6" s="99" t="s">
        <v>8</v>
      </c>
      <c r="K6" s="99"/>
      <c r="L6" s="18"/>
      <c r="M6" s="99" t="s">
        <v>5</v>
      </c>
      <c r="N6" s="99"/>
      <c r="O6" s="17"/>
      <c r="P6" s="99" t="s">
        <v>6</v>
      </c>
      <c r="Q6" s="99"/>
      <c r="R6" s="99" t="s">
        <v>7</v>
      </c>
      <c r="S6" s="99"/>
      <c r="T6" s="16"/>
      <c r="U6" s="99" t="s">
        <v>8</v>
      </c>
      <c r="V6" s="99"/>
    </row>
    <row r="7" spans="1:22" s="16" customFormat="1" ht="23.25" x14ac:dyDescent="0.25">
      <c r="A7" s="20" t="s">
        <v>9</v>
      </c>
      <c r="B7" s="21" t="s">
        <v>10</v>
      </c>
      <c r="C7" s="21" t="s">
        <v>11</v>
      </c>
      <c r="D7" s="18"/>
      <c r="E7" s="21" t="s">
        <v>10</v>
      </c>
      <c r="F7" s="21" t="s">
        <v>11</v>
      </c>
      <c r="G7" s="21" t="s">
        <v>10</v>
      </c>
      <c r="H7" s="21" t="s">
        <v>11</v>
      </c>
      <c r="I7" s="21"/>
      <c r="J7" s="21" t="s">
        <v>10</v>
      </c>
      <c r="K7" s="21" t="s">
        <v>11</v>
      </c>
      <c r="L7" s="21"/>
      <c r="M7" s="21" t="s">
        <v>10</v>
      </c>
      <c r="N7" s="21" t="s">
        <v>11</v>
      </c>
      <c r="O7" s="18"/>
      <c r="P7" s="21" t="s">
        <v>10</v>
      </c>
      <c r="Q7" s="21" t="s">
        <v>11</v>
      </c>
      <c r="R7" s="21" t="s">
        <v>10</v>
      </c>
      <c r="S7" s="21" t="s">
        <v>11</v>
      </c>
      <c r="U7" s="21" t="s">
        <v>10</v>
      </c>
      <c r="V7" s="21" t="s">
        <v>11</v>
      </c>
    </row>
    <row r="8" spans="1:22" ht="45" hidden="1" customHeight="1" x14ac:dyDescent="0.35">
      <c r="A8" s="22">
        <v>1979</v>
      </c>
      <c r="B8" s="23">
        <f>100*'Inflation data'!B6/'Inflation data'!B$28</f>
        <v>40.899795501022496</v>
      </c>
      <c r="C8" s="14"/>
      <c r="D8" s="14"/>
      <c r="E8" s="14"/>
      <c r="F8" s="14"/>
      <c r="G8" s="14"/>
      <c r="H8" s="14"/>
      <c r="I8" s="14"/>
      <c r="J8" s="14"/>
      <c r="K8" s="14"/>
      <c r="L8" s="14"/>
      <c r="M8" s="23">
        <f>100*'Inflation data'!C6/'Inflation data'!C$28</f>
        <v>41.326530612244895</v>
      </c>
      <c r="N8" s="14"/>
      <c r="O8" s="14"/>
      <c r="P8" s="14"/>
      <c r="Q8" s="14"/>
      <c r="R8" s="14"/>
      <c r="S8" s="14"/>
      <c r="T8" s="12"/>
      <c r="U8" s="12"/>
      <c r="V8" s="12"/>
    </row>
    <row r="9" spans="1:22" ht="45" hidden="1" customHeight="1" x14ac:dyDescent="0.35">
      <c r="A9" s="22">
        <v>1980</v>
      </c>
      <c r="B9" s="23">
        <f>100*'Inflation data'!B7/'Inflation data'!B$28</f>
        <v>44.989775051124745</v>
      </c>
      <c r="C9" s="24">
        <f>LN(B9/B8)</f>
        <v>9.5310179804324935E-2</v>
      </c>
      <c r="D9" s="24"/>
      <c r="E9" s="14"/>
      <c r="F9" s="14"/>
      <c r="G9" s="14"/>
      <c r="H9" s="14"/>
      <c r="I9" s="14"/>
      <c r="J9" s="14"/>
      <c r="K9" s="14"/>
      <c r="L9" s="14"/>
      <c r="M9" s="23">
        <f>100*'Inflation data'!C7/'Inflation data'!C$28</f>
        <v>45.612244897959187</v>
      </c>
      <c r="N9" s="24">
        <f>LN(M9/M8)</f>
        <v>9.867152750702983E-2</v>
      </c>
      <c r="O9" s="24"/>
      <c r="P9" s="14"/>
      <c r="Q9" s="14"/>
      <c r="R9" s="14"/>
      <c r="S9" s="14"/>
      <c r="T9" s="12"/>
      <c r="U9" s="12"/>
      <c r="V9" s="12"/>
    </row>
    <row r="10" spans="1:22" ht="45" hidden="1" customHeight="1" x14ac:dyDescent="0.35">
      <c r="A10" s="22">
        <v>1981</v>
      </c>
      <c r="B10" s="23">
        <f>100*'Inflation data'!B8/'Inflation data'!B$28</f>
        <v>50.613496932515339</v>
      </c>
      <c r="C10" s="24">
        <f t="shared" ref="C10:F45" si="0">LN(B10/B9)</f>
        <v>0.11778303565638346</v>
      </c>
      <c r="D10" s="24"/>
      <c r="E10" s="23">
        <f>100*'Inflation data'!F7/'Inflation data'!F$27</f>
        <v>50.506186726659166</v>
      </c>
      <c r="F10" s="14"/>
      <c r="G10" s="23">
        <f>100*'Inflation data'!G7/'Inflation data'!G$27</f>
        <v>53.854875283446709</v>
      </c>
      <c r="H10" s="14"/>
      <c r="I10" s="14"/>
      <c r="J10" s="14"/>
      <c r="K10" s="14"/>
      <c r="L10" s="14"/>
      <c r="M10" s="23">
        <f>100*'Inflation data'!C8/'Inflation data'!C$28</f>
        <v>51.224489795918366</v>
      </c>
      <c r="N10" s="24">
        <f t="shared" ref="N10:N45" si="1">LN(M10/M9)</f>
        <v>0.11604152507816023</v>
      </c>
      <c r="O10" s="24"/>
      <c r="P10" s="23">
        <f>100*'Inflation data'!H7/'Inflation data'!H$27</f>
        <v>52.237136465324383</v>
      </c>
      <c r="Q10" s="14"/>
      <c r="R10" s="23">
        <f>100*'Inflation data'!I7/'Inflation data'!I$27</f>
        <v>56</v>
      </c>
      <c r="S10" s="14"/>
      <c r="T10" s="12"/>
      <c r="U10" s="12"/>
      <c r="V10" s="12"/>
    </row>
    <row r="11" spans="1:22" ht="23.25" x14ac:dyDescent="0.35">
      <c r="A11" s="25">
        <v>1982</v>
      </c>
      <c r="B11" s="23">
        <f>100*'Inflation data'!B9/'Inflation data'!B$28</f>
        <v>56.134969325153378</v>
      </c>
      <c r="C11" s="24">
        <f t="shared" si="0"/>
        <v>0.10354067894084036</v>
      </c>
      <c r="D11" s="24"/>
      <c r="E11" s="23">
        <f>100*'Inflation data'!F8/'Inflation data'!F$27</f>
        <v>55.793025871766027</v>
      </c>
      <c r="F11" s="24">
        <f t="shared" si="0"/>
        <v>9.955303898267312E-2</v>
      </c>
      <c r="G11" s="23">
        <f>100*'Inflation data'!G8/'Inflation data'!G$27</f>
        <v>58.956916099773238</v>
      </c>
      <c r="H11" s="24">
        <f t="shared" ref="H11:H45" si="2">LN(G11/G10)</f>
        <v>9.0514007540831901E-2</v>
      </c>
      <c r="I11" s="24"/>
      <c r="J11" s="24"/>
      <c r="K11" s="24"/>
      <c r="L11" s="26"/>
      <c r="M11" s="23">
        <f>100*'Inflation data'!C9/'Inflation data'!C$28</f>
        <v>57.142857142857146</v>
      </c>
      <c r="N11" s="24">
        <f t="shared" si="1"/>
        <v>0.10933666403746582</v>
      </c>
      <c r="O11" s="24"/>
      <c r="P11" s="23">
        <f>100*'Inflation data'!H8/'Inflation data'!H$27</f>
        <v>58.053691275167779</v>
      </c>
      <c r="Q11" s="24">
        <f t="shared" ref="Q11:Q45" si="3">LN(P11/P10)</f>
        <v>0.10557462549699129</v>
      </c>
      <c r="R11" s="23">
        <f>100*'Inflation data'!I8/'Inflation data'!I$27</f>
        <v>61.666666666666664</v>
      </c>
      <c r="S11" s="24">
        <f t="shared" ref="S11:S45" si="4">LN(R11/R10)</f>
        <v>9.6391845675065771E-2</v>
      </c>
      <c r="T11" s="12"/>
      <c r="U11" s="12"/>
      <c r="V11" s="12"/>
    </row>
    <row r="12" spans="1:22" ht="23.25" x14ac:dyDescent="0.35">
      <c r="A12" s="25">
        <v>1983</v>
      </c>
      <c r="B12" s="23">
        <f>100*'Inflation data'!B10/'Inflation data'!B$28</f>
        <v>59.406952965235178</v>
      </c>
      <c r="C12" s="24">
        <f t="shared" si="0"/>
        <v>5.6652315342380521E-2</v>
      </c>
      <c r="D12" s="24"/>
      <c r="E12" s="23">
        <f>100*'Inflation data'!F9/'Inflation data'!F$27</f>
        <v>59.617547806524179</v>
      </c>
      <c r="F12" s="24">
        <f t="shared" si="0"/>
        <v>6.6301079821240075E-2</v>
      </c>
      <c r="G12" s="23">
        <f>100*'Inflation data'!G9/'Inflation data'!G$27</f>
        <v>62.244897959183675</v>
      </c>
      <c r="H12" s="24">
        <f t="shared" si="2"/>
        <v>5.4269629934057616E-2</v>
      </c>
      <c r="I12" s="24"/>
      <c r="J12" s="24"/>
      <c r="K12" s="24"/>
      <c r="L12" s="26"/>
      <c r="M12" s="23">
        <f>100*'Inflation data'!C10/'Inflation data'!C$28</f>
        <v>60.306122448979593</v>
      </c>
      <c r="N12" s="24">
        <f t="shared" si="1"/>
        <v>5.3879233676903303E-2</v>
      </c>
      <c r="O12" s="24"/>
      <c r="P12" s="23">
        <f>100*'Inflation data'!H9/'Inflation data'!H$27</f>
        <v>61.409395973154361</v>
      </c>
      <c r="Q12" s="24">
        <f t="shared" si="3"/>
        <v>5.6194558343642072E-2</v>
      </c>
      <c r="R12" s="23">
        <f>100*'Inflation data'!I9/'Inflation data'!I$27</f>
        <v>64.666666666666671</v>
      </c>
      <c r="S12" s="24">
        <f t="shared" si="4"/>
        <v>4.7502333985003475E-2</v>
      </c>
      <c r="T12" s="12"/>
      <c r="U12" s="12"/>
      <c r="V12" s="12"/>
    </row>
    <row r="13" spans="1:22" ht="23.25" x14ac:dyDescent="0.35">
      <c r="A13" s="25">
        <v>1984</v>
      </c>
      <c r="B13" s="23">
        <f>100*'Inflation data'!B11/'Inflation data'!B$28</f>
        <v>61.963190184049083</v>
      </c>
      <c r="C13" s="24">
        <f t="shared" si="0"/>
        <v>4.2129229217403127E-2</v>
      </c>
      <c r="D13" s="24"/>
      <c r="E13" s="23">
        <f>100*'Inflation data'!F10/'Inflation data'!F$27</f>
        <v>62.317210348706411</v>
      </c>
      <c r="F13" s="24">
        <f t="shared" si="0"/>
        <v>4.4287680201116279E-2</v>
      </c>
      <c r="G13" s="23">
        <f>100*'Inflation data'!G10/'Inflation data'!G$27</f>
        <v>64.852607709750558</v>
      </c>
      <c r="H13" s="24">
        <f t="shared" si="2"/>
        <v>4.1040549870267173E-2</v>
      </c>
      <c r="I13" s="24"/>
      <c r="J13" s="24"/>
      <c r="K13" s="24"/>
      <c r="L13" s="26"/>
      <c r="M13" s="23">
        <f>100*'Inflation data'!C11/'Inflation data'!C$28</f>
        <v>62.755102040816325</v>
      </c>
      <c r="N13" s="24">
        <f t="shared" si="1"/>
        <v>3.9806250400419574E-2</v>
      </c>
      <c r="O13" s="24"/>
      <c r="P13" s="23">
        <f>100*'Inflation data'!H10/'Inflation data'!H$27</f>
        <v>64.429530201342274</v>
      </c>
      <c r="Q13" s="24">
        <f t="shared" si="3"/>
        <v>4.8009219186360447E-2</v>
      </c>
      <c r="R13" s="23">
        <f>100*'Inflation data'!I10/'Inflation data'!I$27</f>
        <v>67.555555555555557</v>
      </c>
      <c r="S13" s="24">
        <f t="shared" si="4"/>
        <v>4.3704434234729035E-2</v>
      </c>
      <c r="T13" s="12"/>
      <c r="U13" s="12"/>
      <c r="V13" s="12"/>
    </row>
    <row r="14" spans="1:22" ht="23.25" x14ac:dyDescent="0.35">
      <c r="A14" s="25">
        <v>1985</v>
      </c>
      <c r="B14" s="23">
        <f>100*'Inflation data'!B12/'Inflation data'!B$28</f>
        <v>64.417177914110425</v>
      </c>
      <c r="C14" s="24">
        <f t="shared" si="0"/>
        <v>3.8839833316263742E-2</v>
      </c>
      <c r="D14" s="24"/>
      <c r="E14" s="23">
        <f>100*'Inflation data'!F11/'Inflation data'!F$27</f>
        <v>64.791901012373444</v>
      </c>
      <c r="F14" s="24">
        <f t="shared" si="0"/>
        <v>3.894297394860733E-2</v>
      </c>
      <c r="G14" s="23">
        <f>100*'Inflation data'!G11/'Inflation data'!G$27</f>
        <v>67.233560090702952</v>
      </c>
      <c r="H14" s="24">
        <f t="shared" si="2"/>
        <v>3.6055407617927721E-2</v>
      </c>
      <c r="I14" s="24"/>
      <c r="J14" s="24"/>
      <c r="K14" s="24"/>
      <c r="L14" s="26"/>
      <c r="M14" s="23">
        <f>100*'Inflation data'!C12/'Inflation data'!C$28</f>
        <v>65.510204081632651</v>
      </c>
      <c r="N14" s="24">
        <f t="shared" si="1"/>
        <v>4.2966035883443339E-2</v>
      </c>
      <c r="O14" s="24"/>
      <c r="P14" s="23">
        <f>100*'Inflation data'!H11/'Inflation data'!H$27</f>
        <v>67.114093959731534</v>
      </c>
      <c r="Q14" s="24">
        <f t="shared" si="3"/>
        <v>4.08219945202552E-2</v>
      </c>
      <c r="R14" s="23">
        <f>100*'Inflation data'!I11/'Inflation data'!I$27</f>
        <v>70</v>
      </c>
      <c r="S14" s="24">
        <f t="shared" si="4"/>
        <v>3.5544937419411289E-2</v>
      </c>
      <c r="T14" s="12"/>
      <c r="U14" s="12"/>
      <c r="V14" s="12"/>
    </row>
    <row r="15" spans="1:22" ht="23.25" x14ac:dyDescent="0.35">
      <c r="A15" s="25">
        <v>1986</v>
      </c>
      <c r="B15" s="23">
        <f>100*'Inflation data'!B13/'Inflation data'!B$28</f>
        <v>67.075664621676879</v>
      </c>
      <c r="C15" s="24">
        <f t="shared" si="0"/>
        <v>4.044096955851053E-2</v>
      </c>
      <c r="D15" s="24"/>
      <c r="E15" s="23">
        <f>100*'Inflation data'!F12/'Inflation data'!F$27</f>
        <v>67.491563554555682</v>
      </c>
      <c r="F15" s="24">
        <f t="shared" si="0"/>
        <v>4.08219945202552E-2</v>
      </c>
      <c r="G15" s="23">
        <f>100*'Inflation data'!G12/'Inflation data'!G$27</f>
        <v>69.841269841269835</v>
      </c>
      <c r="H15" s="24">
        <f t="shared" si="2"/>
        <v>3.8052564535794101E-2</v>
      </c>
      <c r="I15" s="24"/>
      <c r="J15" s="24"/>
      <c r="K15" s="24"/>
      <c r="L15" s="26"/>
      <c r="M15" s="23">
        <f>100*'Inflation data'!C13/'Inflation data'!C$28</f>
        <v>68.673469387755105</v>
      </c>
      <c r="N15" s="24">
        <f t="shared" si="1"/>
        <v>4.7157025954766688E-2</v>
      </c>
      <c r="O15" s="24"/>
      <c r="P15" s="23">
        <f>100*'Inflation data'!H12/'Inflation data'!H$27</f>
        <v>69.910514541387016</v>
      </c>
      <c r="Q15" s="24">
        <f t="shared" si="3"/>
        <v>4.08219945202552E-2</v>
      </c>
      <c r="R15" s="23">
        <f>100*'Inflation data'!I12/'Inflation data'!I$27</f>
        <v>72.777777777777771</v>
      </c>
      <c r="S15" s="24">
        <f t="shared" si="4"/>
        <v>3.8915416249673408E-2</v>
      </c>
      <c r="T15" s="12"/>
      <c r="U15" s="12"/>
      <c r="V15" s="12"/>
    </row>
    <row r="16" spans="1:22" ht="23.25" x14ac:dyDescent="0.35">
      <c r="A16" s="25">
        <v>1987</v>
      </c>
      <c r="B16" s="23">
        <f>100*'Inflation data'!B14/'Inflation data'!B$28</f>
        <v>70.040899795501019</v>
      </c>
      <c r="C16" s="24">
        <f t="shared" si="0"/>
        <v>4.3258049318136448E-2</v>
      </c>
      <c r="D16" s="24"/>
      <c r="E16" s="23">
        <f>100*'Inflation data'!F13/'Inflation data'!F$27</f>
        <v>70.303712035995503</v>
      </c>
      <c r="F16" s="24">
        <f t="shared" si="0"/>
        <v>4.08219945202552E-2</v>
      </c>
      <c r="G16" s="23">
        <f>100*'Inflation data'!G13/'Inflation data'!G$27</f>
        <v>72.789115646258495</v>
      </c>
      <c r="H16" s="24">
        <f t="shared" si="2"/>
        <v>4.1341340156441329E-2</v>
      </c>
      <c r="I16" s="24"/>
      <c r="J16" s="24"/>
      <c r="K16" s="24"/>
      <c r="L16" s="26"/>
      <c r="M16" s="23">
        <f>100*'Inflation data'!C14/'Inflation data'!C$28</f>
        <v>71.632653061224488</v>
      </c>
      <c r="N16" s="24">
        <f t="shared" si="1"/>
        <v>4.2188074381083171E-2</v>
      </c>
      <c r="O16" s="24"/>
      <c r="P16" s="23">
        <f>100*'Inflation data'!H13/'Inflation data'!H$27</f>
        <v>73.042505592841152</v>
      </c>
      <c r="Q16" s="24">
        <f t="shared" si="3"/>
        <v>4.3825479540029515E-2</v>
      </c>
      <c r="R16" s="23">
        <f>100*'Inflation data'!I13/'Inflation data'!I$27</f>
        <v>75.888888888888886</v>
      </c>
      <c r="S16" s="24">
        <f t="shared" si="4"/>
        <v>4.1859623935538083E-2</v>
      </c>
      <c r="T16" s="12"/>
      <c r="U16" s="12"/>
      <c r="V16" s="12"/>
    </row>
    <row r="17" spans="1:22" ht="23.25" x14ac:dyDescent="0.35">
      <c r="A17" s="25">
        <v>1988</v>
      </c>
      <c r="B17" s="23">
        <f>100*'Inflation data'!B15/'Inflation data'!B$28</f>
        <v>72.801635991820049</v>
      </c>
      <c r="C17" s="24">
        <f t="shared" si="0"/>
        <v>3.8659073149750624E-2</v>
      </c>
      <c r="D17" s="24"/>
      <c r="E17" s="23">
        <f>100*'Inflation data'!F14/'Inflation data'!F$27</f>
        <v>73.115860517435323</v>
      </c>
      <c r="F17" s="24">
        <f t="shared" si="0"/>
        <v>3.9220713153281329E-2</v>
      </c>
      <c r="G17" s="23">
        <f>100*'Inflation data'!G14/'Inflation data'!G$27</f>
        <v>75.510204081632637</v>
      </c>
      <c r="H17" s="24">
        <f t="shared" si="2"/>
        <v>3.6701366850427963E-2</v>
      </c>
      <c r="I17" s="24"/>
      <c r="J17" s="24"/>
      <c r="K17" s="24"/>
      <c r="L17" s="26"/>
      <c r="M17" s="23">
        <f>100*'Inflation data'!C15/'Inflation data'!C$28</f>
        <v>74.285714285714292</v>
      </c>
      <c r="N17" s="24">
        <f t="shared" si="1"/>
        <v>3.6367644170875006E-2</v>
      </c>
      <c r="O17" s="24"/>
      <c r="P17" s="23">
        <f>100*'Inflation data'!H14/'Inflation data'!H$27</f>
        <v>75.615212527964189</v>
      </c>
      <c r="Q17" s="24">
        <f t="shared" si="3"/>
        <v>3.461594676653288E-2</v>
      </c>
      <c r="R17" s="23">
        <f>100*'Inflation data'!I14/'Inflation data'!I$27</f>
        <v>78.444444444444429</v>
      </c>
      <c r="S17" s="24">
        <f t="shared" si="4"/>
        <v>3.3120377922451878E-2</v>
      </c>
      <c r="T17" s="12"/>
      <c r="U17" s="12"/>
      <c r="V17" s="12"/>
    </row>
    <row r="18" spans="1:22" ht="23.25" x14ac:dyDescent="0.35">
      <c r="A18" s="25">
        <v>1989</v>
      </c>
      <c r="B18" s="23">
        <f>100*'Inflation data'!B16/'Inflation data'!B$28</f>
        <v>76.48261758691207</v>
      </c>
      <c r="C18" s="24">
        <f t="shared" si="0"/>
        <v>4.9325066562501491E-2</v>
      </c>
      <c r="D18" s="24"/>
      <c r="E18" s="23">
        <f>100*'Inflation data'!F15/'Inflation data'!F$27</f>
        <v>76.490438695163107</v>
      </c>
      <c r="F18" s="24">
        <f t="shared" si="0"/>
        <v>4.5120435280469641E-2</v>
      </c>
      <c r="G18" s="23">
        <f>100*'Inflation data'!G15/'Inflation data'!G$27</f>
        <v>78.911564625850332</v>
      </c>
      <c r="H18" s="24">
        <f t="shared" si="2"/>
        <v>4.405998979403071E-2</v>
      </c>
      <c r="I18" s="24"/>
      <c r="J18" s="24"/>
      <c r="K18" s="24"/>
      <c r="L18" s="26"/>
      <c r="M18" s="23">
        <f>100*'Inflation data'!C16/'Inflation data'!C$28</f>
        <v>77.448979591836746</v>
      </c>
      <c r="N18" s="24">
        <f t="shared" si="1"/>
        <v>4.1700729198944027E-2</v>
      </c>
      <c r="O18" s="24"/>
      <c r="P18" s="23">
        <f>100*'Inflation data'!H15/'Inflation data'!H$27</f>
        <v>78.859060402684563</v>
      </c>
      <c r="Q18" s="24">
        <f t="shared" si="3"/>
        <v>4.2004726769304827E-2</v>
      </c>
      <c r="R18" s="23">
        <f>100*'Inflation data'!I15/'Inflation data'!I$27</f>
        <v>81.444444444444443</v>
      </c>
      <c r="S18" s="24">
        <f t="shared" si="4"/>
        <v>3.7530464393409582E-2</v>
      </c>
      <c r="T18" s="12"/>
      <c r="U18" s="12"/>
      <c r="V18" s="12"/>
    </row>
    <row r="19" spans="1:22" ht="23.25" x14ac:dyDescent="0.35">
      <c r="A19" s="25">
        <v>1990</v>
      </c>
      <c r="B19" s="23">
        <f>100*'Inflation data'!B17/'Inflation data'!B$28</f>
        <v>80.163599182004106</v>
      </c>
      <c r="C19" s="24">
        <f t="shared" si="0"/>
        <v>4.7006042375930791E-2</v>
      </c>
      <c r="D19" s="24"/>
      <c r="E19" s="23">
        <f>100*'Inflation data'!F16/'Inflation data'!F$27</f>
        <v>80.089988751406068</v>
      </c>
      <c r="F19" s="24">
        <f t="shared" si="0"/>
        <v>4.5985113241823222E-2</v>
      </c>
      <c r="G19" s="23">
        <f>100*'Inflation data'!G16/'Inflation data'!G$27</f>
        <v>81.97278911564625</v>
      </c>
      <c r="H19" s="24">
        <f t="shared" si="2"/>
        <v>3.805956182434498E-2</v>
      </c>
      <c r="I19" s="24"/>
      <c r="J19" s="24"/>
      <c r="K19" s="24"/>
      <c r="L19" s="26"/>
      <c r="M19" s="23">
        <f>100*'Inflation data'!C17/'Inflation data'!C$28</f>
        <v>80.816326530612244</v>
      </c>
      <c r="N19" s="24">
        <f t="shared" si="1"/>
        <v>4.2559614418795688E-2</v>
      </c>
      <c r="O19" s="24"/>
      <c r="P19" s="23">
        <f>100*'Inflation data'!H16/'Inflation data'!H$27</f>
        <v>82.438478747203575</v>
      </c>
      <c r="Q19" s="24">
        <f t="shared" si="3"/>
        <v>4.4390089377068016E-2</v>
      </c>
      <c r="R19" s="23">
        <f>100*'Inflation data'!I16/'Inflation data'!I$27</f>
        <v>84.555555555555543</v>
      </c>
      <c r="S19" s="24">
        <f t="shared" si="4"/>
        <v>3.7487655975034263E-2</v>
      </c>
      <c r="T19" s="12"/>
      <c r="U19" s="12"/>
      <c r="V19" s="12"/>
    </row>
    <row r="20" spans="1:22" ht="23.25" x14ac:dyDescent="0.35">
      <c r="A20" s="25">
        <v>1991</v>
      </c>
      <c r="B20" s="23">
        <f>100*'Inflation data'!B18/'Inflation data'!B$28</f>
        <v>84.662576687116569</v>
      </c>
      <c r="C20" s="24">
        <f t="shared" si="0"/>
        <v>5.4604134034851745E-2</v>
      </c>
      <c r="D20" s="24"/>
      <c r="E20" s="23">
        <f>100*'Inflation data'!F17/'Inflation data'!F$27</f>
        <v>83.91451068616422</v>
      </c>
      <c r="F20" s="24">
        <f t="shared" si="0"/>
        <v>4.664768879178504E-2</v>
      </c>
      <c r="G20" s="23">
        <f>100*'Inflation data'!G17/'Inflation data'!G$27</f>
        <v>84.693877551020407</v>
      </c>
      <c r="H20" s="24">
        <f t="shared" si="2"/>
        <v>3.2655962974052717E-2</v>
      </c>
      <c r="I20" s="24"/>
      <c r="J20" s="24"/>
      <c r="K20" s="24"/>
      <c r="L20" s="26"/>
      <c r="M20" s="23">
        <f>100*'Inflation data'!C18/'Inflation data'!C$28</f>
        <v>86.734693877551024</v>
      </c>
      <c r="N20" s="24">
        <f t="shared" si="1"/>
        <v>7.0674957669936367E-2</v>
      </c>
      <c r="O20" s="24"/>
      <c r="P20" s="23">
        <f>100*'Inflation data'!H17/'Inflation data'!H$27</f>
        <v>86.465324384787465</v>
      </c>
      <c r="Q20" s="24">
        <f t="shared" si="3"/>
        <v>4.7691156398085355E-2</v>
      </c>
      <c r="R20" s="23">
        <f>100*'Inflation data'!I17/'Inflation data'!I$27</f>
        <v>87.333333333333329</v>
      </c>
      <c r="S20" s="24">
        <f t="shared" si="4"/>
        <v>3.2323434567520702E-2</v>
      </c>
      <c r="T20" s="12"/>
      <c r="U20" s="12"/>
      <c r="V20" s="12"/>
    </row>
    <row r="21" spans="1:22" ht="23.25" x14ac:dyDescent="0.35">
      <c r="A21" s="25">
        <v>1992</v>
      </c>
      <c r="B21" s="23">
        <f>100*'Inflation data'!B19/'Inflation data'!B$28</f>
        <v>85.889570552147248</v>
      </c>
      <c r="C21" s="24">
        <f t="shared" si="0"/>
        <v>1.4388737452099671E-2</v>
      </c>
      <c r="D21" s="24"/>
      <c r="E21" s="23">
        <f>100*'Inflation data'!F18/'Inflation data'!F$27</f>
        <v>85.714285714285708</v>
      </c>
      <c r="F21" s="24">
        <f t="shared" si="0"/>
        <v>2.1220955482885436E-2</v>
      </c>
      <c r="G21" s="23">
        <f>100*'Inflation data'!G18/'Inflation data'!G$27</f>
        <v>86.394557823129247</v>
      </c>
      <c r="H21" s="24">
        <f t="shared" si="2"/>
        <v>1.9881370553828995E-2</v>
      </c>
      <c r="I21" s="24"/>
      <c r="J21" s="24"/>
      <c r="K21" s="24"/>
      <c r="L21" s="26"/>
      <c r="M21" s="23">
        <f>100*'Inflation data'!C19/'Inflation data'!C$28</f>
        <v>88.367346938775512</v>
      </c>
      <c r="N21" s="24">
        <f t="shared" si="1"/>
        <v>1.8648559078072995E-2</v>
      </c>
      <c r="O21" s="24"/>
      <c r="P21" s="23">
        <f>100*'Inflation data'!H18/'Inflation data'!H$27</f>
        <v>87.919463087248303</v>
      </c>
      <c r="Q21" s="24">
        <f t="shared" si="3"/>
        <v>1.6677743841784366E-2</v>
      </c>
      <c r="R21" s="23">
        <f>100*'Inflation data'!I18/'Inflation data'!I$27</f>
        <v>88.777777777777786</v>
      </c>
      <c r="S21" s="24">
        <f t="shared" si="4"/>
        <v>1.640415333706835E-2</v>
      </c>
      <c r="T21" s="12"/>
      <c r="U21" s="12"/>
      <c r="V21" s="12"/>
    </row>
    <row r="22" spans="1:22" ht="23.25" x14ac:dyDescent="0.35">
      <c r="A22" s="25">
        <v>1993</v>
      </c>
      <c r="B22" s="23">
        <f>100*'Inflation data'!B20/'Inflation data'!B$28</f>
        <v>87.525562372188148</v>
      </c>
      <c r="C22" s="24">
        <f t="shared" si="0"/>
        <v>1.8868484304382736E-2</v>
      </c>
      <c r="D22" s="24"/>
      <c r="E22" s="23">
        <f>100*'Inflation data'!F19/'Inflation data'!F$27</f>
        <v>87.4015748031496</v>
      </c>
      <c r="F22" s="24">
        <f t="shared" si="0"/>
        <v>1.9493794681001132E-2</v>
      </c>
      <c r="G22" s="23">
        <f>100*'Inflation data'!G19/'Inflation data'!G$27</f>
        <v>87.981859410430829</v>
      </c>
      <c r="H22" s="24">
        <f t="shared" si="2"/>
        <v>1.8205964496572517E-2</v>
      </c>
      <c r="I22" s="24"/>
      <c r="J22" s="24"/>
      <c r="K22" s="24"/>
      <c r="L22" s="26"/>
      <c r="M22" s="23">
        <f>100*'Inflation data'!C20/'Inflation data'!C$28</f>
        <v>89.489795918367349</v>
      </c>
      <c r="N22" s="24">
        <f t="shared" si="1"/>
        <v>1.2622083809747981E-2</v>
      </c>
      <c r="O22" s="24"/>
      <c r="P22" s="23">
        <f>100*'Inflation data'!H19/'Inflation data'!H$27</f>
        <v>89.261744966442947</v>
      </c>
      <c r="Q22" s="24">
        <f t="shared" si="3"/>
        <v>1.5151805020602465E-2</v>
      </c>
      <c r="R22" s="23">
        <f>100*'Inflation data'!I19/'Inflation data'!I$27</f>
        <v>89.8888888888889</v>
      </c>
      <c r="S22" s="24">
        <f t="shared" si="4"/>
        <v>1.2437971292217053E-2</v>
      </c>
      <c r="T22" s="12"/>
      <c r="U22" s="12"/>
      <c r="V22" s="12"/>
    </row>
    <row r="23" spans="1:22" ht="23.25" x14ac:dyDescent="0.35">
      <c r="A23" s="25">
        <v>1994</v>
      </c>
      <c r="B23" s="23">
        <f>100*'Inflation data'!B21/'Inflation data'!B$28</f>
        <v>87.627811860940696</v>
      </c>
      <c r="C23" s="24">
        <f t="shared" si="0"/>
        <v>1.1675424560376464E-3</v>
      </c>
      <c r="D23" s="24"/>
      <c r="E23" s="23">
        <f>100*'Inflation data'!F20/'Inflation data'!F$27</f>
        <v>88.526434195725528</v>
      </c>
      <c r="F23" s="24">
        <f t="shared" si="0"/>
        <v>1.2787898049755688E-2</v>
      </c>
      <c r="G23" s="23">
        <f>100*'Inflation data'!G20/'Inflation data'!G$27</f>
        <v>89.45578231292518</v>
      </c>
      <c r="H23" s="24">
        <f t="shared" si="2"/>
        <v>1.6613800662655651E-2</v>
      </c>
      <c r="I23" s="24"/>
      <c r="J23" s="24"/>
      <c r="K23" s="24"/>
      <c r="L23" s="26"/>
      <c r="M23" s="23">
        <f>100*'Inflation data'!C21/'Inflation data'!C$28</f>
        <v>88.367346938775512</v>
      </c>
      <c r="N23" s="24">
        <f t="shared" si="1"/>
        <v>-1.2622083809747945E-2</v>
      </c>
      <c r="O23" s="24"/>
      <c r="P23" s="23">
        <f>100*'Inflation data'!H20/'Inflation data'!H$27</f>
        <v>89.709172259507824</v>
      </c>
      <c r="Q23" s="24">
        <f t="shared" si="3"/>
        <v>5.0000104167056188E-3</v>
      </c>
      <c r="R23" s="23">
        <f>100*'Inflation data'!I20/'Inflation data'!I$27</f>
        <v>90.888888888888886</v>
      </c>
      <c r="S23" s="24">
        <f t="shared" si="4"/>
        <v>1.1063419544255134E-2</v>
      </c>
      <c r="T23" s="12"/>
      <c r="U23" s="12"/>
      <c r="V23" s="12"/>
    </row>
    <row r="24" spans="1:22" ht="23.25" x14ac:dyDescent="0.35">
      <c r="A24" s="25">
        <v>1995</v>
      </c>
      <c r="B24" s="23">
        <f>100*'Inflation data'!B22/'Inflation data'!B$28</f>
        <v>89.570552147239269</v>
      </c>
      <c r="C24" s="24">
        <f t="shared" si="0"/>
        <v>2.1928172338611791E-2</v>
      </c>
      <c r="D24" s="24"/>
      <c r="E24" s="23">
        <f>100*'Inflation data'!F21/'Inflation data'!F$27</f>
        <v>89.763779527559052</v>
      </c>
      <c r="F24" s="24">
        <f t="shared" si="0"/>
        <v>1.3880349032405519E-2</v>
      </c>
      <c r="G24" s="23">
        <f>100*'Inflation data'!G21/'Inflation data'!G$27</f>
        <v>90.476190476190467</v>
      </c>
      <c r="H24" s="24">
        <f t="shared" si="2"/>
        <v>1.134227660393429E-2</v>
      </c>
      <c r="I24" s="24"/>
      <c r="J24" s="24"/>
      <c r="K24" s="24"/>
      <c r="L24" s="26"/>
      <c r="M24" s="23">
        <f>100*'Inflation data'!C22/'Inflation data'!C$28</f>
        <v>89.897959183673464</v>
      </c>
      <c r="N24" s="24">
        <f t="shared" si="1"/>
        <v>1.7172717373744168E-2</v>
      </c>
      <c r="O24" s="24"/>
      <c r="P24" s="23">
        <f>100*'Inflation data'!H21/'Inflation data'!H$27</f>
        <v>90.492170022371369</v>
      </c>
      <c r="Q24" s="24">
        <f t="shared" si="3"/>
        <v>8.6903091919772607E-3</v>
      </c>
      <c r="R24" s="23">
        <f>100*'Inflation data'!I21/'Inflation data'!I$27</f>
        <v>91.666666666666671</v>
      </c>
      <c r="S24" s="24">
        <f t="shared" si="4"/>
        <v>8.5210497319340509E-3</v>
      </c>
      <c r="T24" s="12"/>
      <c r="U24" s="12"/>
      <c r="V24" s="12"/>
    </row>
    <row r="25" spans="1:22" ht="23.25" x14ac:dyDescent="0.35">
      <c r="A25" s="25">
        <v>1996</v>
      </c>
      <c r="B25" s="23">
        <f>100*'Inflation data'!B23/'Inflation data'!B$28</f>
        <v>90.899795501022496</v>
      </c>
      <c r="C25" s="24">
        <f t="shared" si="0"/>
        <v>1.4731144577513015E-2</v>
      </c>
      <c r="D25" s="24"/>
      <c r="E25" s="23">
        <f>100*'Inflation data'!F22/'Inflation data'!F$27</f>
        <v>90.88863892013498</v>
      </c>
      <c r="F25" s="24">
        <f t="shared" si="0"/>
        <v>1.2453461071286557E-2</v>
      </c>
      <c r="G25" s="23">
        <f>100*'Inflation data'!G22/'Inflation data'!G$27</f>
        <v>91.496598639455783</v>
      </c>
      <c r="H25" s="24">
        <f t="shared" si="2"/>
        <v>1.1215070820140224E-2</v>
      </c>
      <c r="I25" s="24"/>
      <c r="J25" s="24"/>
      <c r="K25" s="24"/>
      <c r="L25" s="26"/>
      <c r="M25" s="23">
        <f>100*'Inflation data'!C23/'Inflation data'!C$28</f>
        <v>91.326530612244895</v>
      </c>
      <c r="N25" s="24">
        <f t="shared" si="1"/>
        <v>1.5766092338675809E-2</v>
      </c>
      <c r="O25" s="24"/>
      <c r="P25" s="23">
        <f>100*'Inflation data'!H22/'Inflation data'!H$27</f>
        <v>91.387024608501108</v>
      </c>
      <c r="Q25" s="24">
        <f t="shared" si="3"/>
        <v>9.8401778015111355E-3</v>
      </c>
      <c r="R25" s="23">
        <f>100*'Inflation data'!I22/'Inflation data'!I$27</f>
        <v>92.222222222222229</v>
      </c>
      <c r="S25" s="24">
        <f t="shared" si="4"/>
        <v>6.0423144559626617E-3</v>
      </c>
      <c r="T25" s="12"/>
      <c r="U25" s="12"/>
      <c r="V25" s="12"/>
    </row>
    <row r="26" spans="1:22" ht="23.25" x14ac:dyDescent="0.35">
      <c r="A26" s="25">
        <v>1997</v>
      </c>
      <c r="B26" s="23">
        <f>100*'Inflation data'!B24/'Inflation data'!B$28</f>
        <v>92.433537832310847</v>
      </c>
      <c r="C26" s="24">
        <f t="shared" si="0"/>
        <v>1.6732124878272078E-2</v>
      </c>
      <c r="D26" s="24"/>
      <c r="E26" s="23">
        <f>100*'Inflation data'!F23/'Inflation data'!F$27</f>
        <v>92.238470191226085</v>
      </c>
      <c r="F26" s="24">
        <f t="shared" si="0"/>
        <v>1.4742281737203431E-2</v>
      </c>
      <c r="G26" s="23">
        <f>100*'Inflation data'!G23/'Inflation data'!G$27</f>
        <v>92.970521541950106</v>
      </c>
      <c r="H26" s="24">
        <f t="shared" si="2"/>
        <v>1.5980671988349869E-2</v>
      </c>
      <c r="I26" s="24"/>
      <c r="J26" s="24"/>
      <c r="K26" s="24"/>
      <c r="L26" s="26"/>
      <c r="M26" s="23">
        <f>100*'Inflation data'!C24/'Inflation data'!C$28</f>
        <v>92.65306122448979</v>
      </c>
      <c r="N26" s="24">
        <f t="shared" si="1"/>
        <v>1.4420660326437964E-2</v>
      </c>
      <c r="O26" s="24"/>
      <c r="P26" s="23">
        <f>100*'Inflation data'!H23/'Inflation data'!H$27</f>
        <v>92.505592841163306</v>
      </c>
      <c r="Q26" s="24">
        <f t="shared" si="3"/>
        <v>1.2165600163688591E-2</v>
      </c>
      <c r="R26" s="23">
        <f>100*'Inflation data'!I23/'Inflation data'!I$27</f>
        <v>93.333333333333329</v>
      </c>
      <c r="S26" s="24">
        <f t="shared" si="4"/>
        <v>1.197619104671562E-2</v>
      </c>
      <c r="T26" s="12"/>
      <c r="U26" s="12"/>
      <c r="V26" s="12"/>
    </row>
    <row r="27" spans="1:22" ht="23.25" x14ac:dyDescent="0.35">
      <c r="A27" s="25">
        <v>1998</v>
      </c>
      <c r="B27" s="23">
        <f>100*'Inflation data'!B25/'Inflation data'!B$28</f>
        <v>93.353783231083852</v>
      </c>
      <c r="C27" s="24">
        <f t="shared" si="0"/>
        <v>9.9065202027920143E-3</v>
      </c>
      <c r="D27" s="24"/>
      <c r="E27" s="23">
        <f>100*'Inflation data'!F24/'Inflation data'!F$27</f>
        <v>93.475815523059609</v>
      </c>
      <c r="F27" s="24">
        <f t="shared" si="0"/>
        <v>1.3325454597149405E-2</v>
      </c>
      <c r="G27" s="23">
        <f>100*'Inflation data'!G24/'Inflation data'!G$27</f>
        <v>94.331065759637184</v>
      </c>
      <c r="H27" s="24">
        <f t="shared" si="2"/>
        <v>1.4528100562909808E-2</v>
      </c>
      <c r="I27" s="24"/>
      <c r="J27" s="24"/>
      <c r="K27" s="24"/>
      <c r="L27" s="26"/>
      <c r="M27" s="23">
        <f>100*'Inflation data'!C25/'Inflation data'!C$28</f>
        <v>93.979591836734699</v>
      </c>
      <c r="N27" s="24">
        <f t="shared" si="1"/>
        <v>1.4215657654013607E-2</v>
      </c>
      <c r="O27" s="24"/>
      <c r="P27" s="23">
        <f>100*'Inflation data'!H24/'Inflation data'!H$27</f>
        <v>93.624161073825491</v>
      </c>
      <c r="Q27" s="24">
        <f t="shared" si="3"/>
        <v>1.201937546578394E-2</v>
      </c>
      <c r="R27" s="23">
        <f>100*'Inflation data'!I24/'Inflation data'!I$27</f>
        <v>94.444444444444443</v>
      </c>
      <c r="S27" s="24">
        <f t="shared" si="4"/>
        <v>1.1834457647002798E-2</v>
      </c>
      <c r="T27" s="12"/>
      <c r="U27" s="12"/>
      <c r="V27" s="12"/>
    </row>
    <row r="28" spans="1:22" ht="23.25" x14ac:dyDescent="0.35">
      <c r="A28" s="25">
        <v>1999</v>
      </c>
      <c r="B28" s="23">
        <f>100*'Inflation data'!B26/'Inflation data'!B$28</f>
        <v>94.989775051124752</v>
      </c>
      <c r="C28" s="24">
        <f t="shared" si="0"/>
        <v>1.7372858218870146E-2</v>
      </c>
      <c r="D28" s="24"/>
      <c r="E28" s="23">
        <f>100*'Inflation data'!F25/'Inflation data'!F$27</f>
        <v>95.163104611923501</v>
      </c>
      <c r="F28" s="24">
        <f t="shared" si="0"/>
        <v>1.7889564750775123E-2</v>
      </c>
      <c r="G28" s="23">
        <f>100*'Inflation data'!G25/'Inflation data'!G$27</f>
        <v>95.578231292517003</v>
      </c>
      <c r="H28" s="24">
        <f t="shared" si="2"/>
        <v>1.3134517180646763E-2</v>
      </c>
      <c r="I28" s="24"/>
      <c r="J28" s="24"/>
      <c r="K28" s="24"/>
      <c r="L28" s="26"/>
      <c r="M28" s="23">
        <f>100*'Inflation data'!C26/'Inflation data'!C$28</f>
        <v>95.408163265306129</v>
      </c>
      <c r="N28" s="24">
        <f t="shared" si="1"/>
        <v>1.5086493033380161E-2</v>
      </c>
      <c r="O28" s="24"/>
      <c r="P28" s="23">
        <f>100*'Inflation data'!H25/'Inflation data'!H$27</f>
        <v>95.302013422818789</v>
      </c>
      <c r="Q28" s="24">
        <f t="shared" si="3"/>
        <v>1.7762456339840468E-2</v>
      </c>
      <c r="R28" s="23">
        <f>100*'Inflation data'!I25/'Inflation data'!I$27</f>
        <v>95.777777777777771</v>
      </c>
      <c r="S28" s="24">
        <f t="shared" si="4"/>
        <v>1.4018921179330996E-2</v>
      </c>
      <c r="T28" s="12"/>
      <c r="U28" s="12"/>
      <c r="V28" s="12"/>
    </row>
    <row r="29" spans="1:22" ht="23.25" x14ac:dyDescent="0.35">
      <c r="A29" s="25">
        <v>2000</v>
      </c>
      <c r="B29" s="23">
        <f>100*'Inflation data'!B27/'Inflation data'!B$28</f>
        <v>97.546012269938657</v>
      </c>
      <c r="C29" s="24">
        <f t="shared" si="0"/>
        <v>2.6554932634447938E-2</v>
      </c>
      <c r="D29" s="24"/>
      <c r="E29" s="23">
        <f>100*'Inflation data'!F26/'Inflation data'!F$27</f>
        <v>97.862767154105725</v>
      </c>
      <c r="F29" s="24">
        <f t="shared" si="0"/>
        <v>2.7973852042406162E-2</v>
      </c>
      <c r="G29" s="23">
        <f>100*'Inflation data'!G26/'Inflation data'!G$27</f>
        <v>98.072562358276642</v>
      </c>
      <c r="H29" s="24">
        <f t="shared" si="2"/>
        <v>2.5762548930023783E-2</v>
      </c>
      <c r="I29" s="24"/>
      <c r="J29" s="24"/>
      <c r="K29" s="24"/>
      <c r="L29" s="26"/>
      <c r="M29" s="23">
        <f>100*'Inflation data'!C27/'Inflation data'!C$28</f>
        <v>97.755102040816325</v>
      </c>
      <c r="N29" s="24">
        <f t="shared" si="1"/>
        <v>2.4301248682173381E-2</v>
      </c>
      <c r="O29" s="24"/>
      <c r="P29" s="23">
        <f>100*'Inflation data'!H26/'Inflation data'!H$27</f>
        <v>98.210290827740479</v>
      </c>
      <c r="Q29" s="24">
        <f t="shared" si="3"/>
        <v>3.0060066805800818E-2</v>
      </c>
      <c r="R29" s="23">
        <f>100*'Inflation data'!I26/'Inflation data'!I$27</f>
        <v>98.222222222222229</v>
      </c>
      <c r="S29" s="24">
        <f t="shared" si="4"/>
        <v>2.5201791973950539E-2</v>
      </c>
      <c r="T29" s="12"/>
      <c r="U29" s="12"/>
      <c r="V29" s="12"/>
    </row>
    <row r="30" spans="1:22" ht="23.25" x14ac:dyDescent="0.35">
      <c r="A30" s="25">
        <v>2001</v>
      </c>
      <c r="B30" s="23">
        <f>100*'Inflation data'!B28/'Inflation data'!B$28</f>
        <v>100</v>
      </c>
      <c r="C30" s="24">
        <f t="shared" si="0"/>
        <v>2.4845998586530804E-2</v>
      </c>
      <c r="D30" s="24"/>
      <c r="E30" s="23">
        <f>100*'Inflation data'!F27/'Inflation data'!F$27</f>
        <v>100</v>
      </c>
      <c r="F30" s="24">
        <f t="shared" si="0"/>
        <v>2.16040238652754E-2</v>
      </c>
      <c r="G30" s="23">
        <f>100*'Inflation data'!G27/'Inflation data'!G$27</f>
        <v>100</v>
      </c>
      <c r="H30" s="24">
        <f t="shared" si="2"/>
        <v>1.9462549074912027E-2</v>
      </c>
      <c r="I30" s="24"/>
      <c r="J30" s="27">
        <f>100*VLOOKUP($A30,'Inflation data'!$O$7:$S$209,2,0)</f>
        <v>65723.833333333328</v>
      </c>
      <c r="K30" s="24"/>
      <c r="L30" s="26"/>
      <c r="M30" s="23">
        <f>100*'Inflation data'!C28/'Inflation data'!C$28</f>
        <v>100</v>
      </c>
      <c r="N30" s="24">
        <f t="shared" si="1"/>
        <v>2.2704793693757098E-2</v>
      </c>
      <c r="O30" s="24"/>
      <c r="P30" s="23">
        <f>100*'Inflation data'!H27/'Inflation data'!H$27</f>
        <v>100</v>
      </c>
      <c r="Q30" s="24">
        <f t="shared" si="3"/>
        <v>1.8059181538397681E-2</v>
      </c>
      <c r="R30" s="23">
        <f>100*'Inflation data'!I27/'Inflation data'!I$27</f>
        <v>100</v>
      </c>
      <c r="S30" s="24">
        <f t="shared" si="4"/>
        <v>1.7937700686667252E-2</v>
      </c>
      <c r="T30" s="12"/>
      <c r="U30" s="27">
        <f>100*VLOOKUP($A30,'Inflation data'!$O$7:$S$209,4,0)</f>
        <v>62343.916666666664</v>
      </c>
      <c r="V30" s="12"/>
    </row>
    <row r="31" spans="1:22" ht="23.25" x14ac:dyDescent="0.35">
      <c r="A31" s="25">
        <v>2002</v>
      </c>
      <c r="B31" s="23">
        <f>100*'Inflation data'!B29/'Inflation data'!B$28</f>
        <v>102.24948875255625</v>
      </c>
      <c r="C31" s="24">
        <f t="shared" si="0"/>
        <v>2.2245608947319737E-2</v>
      </c>
      <c r="D31" s="24"/>
      <c r="E31" s="23">
        <f>100*'Inflation data'!F28/'Inflation data'!F$27</f>
        <v>102.36220472440944</v>
      </c>
      <c r="F31" s="24">
        <f t="shared" si="0"/>
        <v>2.3347363996991107E-2</v>
      </c>
      <c r="G31" s="23">
        <f>100*'Inflation data'!G28/'Inflation data'!G$27</f>
        <v>102.38095238095238</v>
      </c>
      <c r="H31" s="24">
        <f t="shared" si="2"/>
        <v>2.3530497410194036E-2</v>
      </c>
      <c r="I31" s="24"/>
      <c r="J31" s="27">
        <f>100*VLOOKUP($A31,'Inflation data'!$O$7:$S$209,2,0)</f>
        <v>67296.833333333343</v>
      </c>
      <c r="K31" s="24">
        <f t="shared" ref="K31:K45" si="5">LN(J31/J30)</f>
        <v>2.3651562817771282E-2</v>
      </c>
      <c r="L31" s="26"/>
      <c r="M31" s="23">
        <f>100*'Inflation data'!C29/'Inflation data'!C$28</f>
        <v>102.04081632653062</v>
      </c>
      <c r="N31" s="24">
        <f t="shared" si="1"/>
        <v>2.0202707317519469E-2</v>
      </c>
      <c r="O31" s="24"/>
      <c r="P31" s="23">
        <f>100*'Inflation data'!H28/'Inflation data'!H$27</f>
        <v>102.23713646532438</v>
      </c>
      <c r="Q31" s="24">
        <f t="shared" si="3"/>
        <v>2.2124796280635763E-2</v>
      </c>
      <c r="R31" s="23">
        <f>100*'Inflation data'!I28/'Inflation data'!I$27</f>
        <v>102.22222222222223</v>
      </c>
      <c r="S31" s="24">
        <f t="shared" si="4"/>
        <v>2.1978906718775382E-2</v>
      </c>
      <c r="T31" s="12"/>
      <c r="U31" s="27">
        <f>100*VLOOKUP($A31,'Inflation data'!$O$7:$S$209,4,0)</f>
        <v>63888.250000000007</v>
      </c>
      <c r="V31" s="24">
        <f t="shared" ref="V31:V45" si="6">LN(U31/U30)</f>
        <v>2.4469363540425171E-2</v>
      </c>
    </row>
    <row r="32" spans="1:22" ht="23.25" x14ac:dyDescent="0.35">
      <c r="A32" s="25">
        <v>2003</v>
      </c>
      <c r="B32" s="23">
        <f>100*'Inflation data'!B30/'Inflation data'!B$28</f>
        <v>105.11247443762781</v>
      </c>
      <c r="C32" s="24">
        <f t="shared" si="0"/>
        <v>2.7615167032973172E-2</v>
      </c>
      <c r="D32" s="24"/>
      <c r="E32" s="23">
        <f>100*'Inflation data'!F29/'Inflation data'!F$27</f>
        <v>104.38695163104612</v>
      </c>
      <c r="F32" s="24">
        <f t="shared" si="0"/>
        <v>1.9587133275304997E-2</v>
      </c>
      <c r="G32" s="23">
        <f>100*'Inflation data'!G29/'Inflation data'!G$27</f>
        <v>103.96825396825396</v>
      </c>
      <c r="H32" s="24">
        <f t="shared" si="2"/>
        <v>1.5384918839479456E-2</v>
      </c>
      <c r="I32" s="24"/>
      <c r="J32" s="27">
        <f>100*VLOOKUP($A32,'Inflation data'!$O$7:$S$209,2,0)</f>
        <v>69108</v>
      </c>
      <c r="K32" s="24">
        <f t="shared" si="5"/>
        <v>2.6557315765413245E-2</v>
      </c>
      <c r="L32" s="26"/>
      <c r="M32" s="23">
        <f>100*'Inflation data'!C30/'Inflation data'!C$28</f>
        <v>104.59183673469387</v>
      </c>
      <c r="N32" s="24">
        <f t="shared" si="1"/>
        <v>2.4692612590371414E-2</v>
      </c>
      <c r="O32" s="24"/>
      <c r="P32" s="23">
        <f>100*'Inflation data'!H29/'Inflation data'!H$27</f>
        <v>104.36241610738254</v>
      </c>
      <c r="Q32" s="24">
        <f t="shared" si="3"/>
        <v>2.0574629393193728E-2</v>
      </c>
      <c r="R32" s="23">
        <f>100*'Inflation data'!I29/'Inflation data'!I$27</f>
        <v>103.88888888888889</v>
      </c>
      <c r="S32" s="24">
        <f t="shared" si="4"/>
        <v>1.6172859245600968E-2</v>
      </c>
      <c r="T32" s="12"/>
      <c r="U32" s="27">
        <f>100*VLOOKUP($A32,'Inflation data'!$O$7:$S$209,4,0)</f>
        <v>65670.75</v>
      </c>
      <c r="V32" s="24">
        <f t="shared" si="6"/>
        <v>2.7518157466598331E-2</v>
      </c>
    </row>
    <row r="33" spans="1:22" ht="23.25" x14ac:dyDescent="0.35">
      <c r="A33" s="25">
        <v>2004</v>
      </c>
      <c r="B33" s="23">
        <f>100*'Inflation data'!B31/'Inflation data'!B$28</f>
        <v>107.05521472392638</v>
      </c>
      <c r="C33" s="24">
        <f t="shared" si="0"/>
        <v>1.8313764855426372E-2</v>
      </c>
      <c r="D33" s="24"/>
      <c r="E33" s="23">
        <f>100*'Inflation data'!F30/'Inflation data'!F$27</f>
        <v>106.07424071991001</v>
      </c>
      <c r="F33" s="24">
        <f t="shared" si="0"/>
        <v>1.6034549847256822E-2</v>
      </c>
      <c r="G33" s="23">
        <f>100*'Inflation data'!G30/'Inflation data'!G$27</f>
        <v>105.89569160997732</v>
      </c>
      <c r="H33" s="24">
        <f t="shared" si="2"/>
        <v>1.8368965972377756E-2</v>
      </c>
      <c r="I33" s="24"/>
      <c r="J33" s="27">
        <f>100*VLOOKUP($A33,'Inflation data'!$O$7:$S$209,2,0)</f>
        <v>70922.833333333328</v>
      </c>
      <c r="K33" s="24">
        <f t="shared" si="5"/>
        <v>2.5921933214078138E-2</v>
      </c>
      <c r="L33" s="26"/>
      <c r="M33" s="23">
        <f>100*'Inflation data'!C31/'Inflation data'!C$28</f>
        <v>106.63265306122449</v>
      </c>
      <c r="N33" s="24">
        <f t="shared" si="1"/>
        <v>1.9324272826402842E-2</v>
      </c>
      <c r="O33" s="24"/>
      <c r="P33" s="23">
        <f>100*'Inflation data'!H30/'Inflation data'!H$27</f>
        <v>105.92841163310962</v>
      </c>
      <c r="Q33" s="24">
        <f t="shared" si="3"/>
        <v>1.4893892338734416E-2</v>
      </c>
      <c r="R33" s="23">
        <f>100*'Inflation data'!I30/'Inflation data'!I$27</f>
        <v>105.55555555555556</v>
      </c>
      <c r="S33" s="24">
        <f t="shared" si="4"/>
        <v>1.5915455305899582E-2</v>
      </c>
      <c r="T33" s="12"/>
      <c r="U33" s="27">
        <f>100*VLOOKUP($A33,'Inflation data'!$O$7:$S$209,4,0)</f>
        <v>67295.083333333343</v>
      </c>
      <c r="V33" s="24">
        <f t="shared" si="6"/>
        <v>2.4433557135934904E-2</v>
      </c>
    </row>
    <row r="34" spans="1:22" ht="23.25" x14ac:dyDescent="0.35">
      <c r="A34" s="25">
        <v>2005</v>
      </c>
      <c r="B34" s="23">
        <f>100*'Inflation data'!B32/'Inflation data'!B$28</f>
        <v>109.40695296523518</v>
      </c>
      <c r="C34" s="24">
        <f t="shared" si="0"/>
        <v>2.1729716585415032E-2</v>
      </c>
      <c r="D34" s="24"/>
      <c r="E34" s="23">
        <f>100*'Inflation data'!F31/'Inflation data'!F$27</f>
        <v>108.32395950506186</v>
      </c>
      <c r="F34" s="24">
        <f t="shared" si="0"/>
        <v>2.0987129164668127E-2</v>
      </c>
      <c r="G34" s="23">
        <f>100*'Inflation data'!G31/'Inflation data'!G$27</f>
        <v>108.16326530612244</v>
      </c>
      <c r="H34" s="24">
        <f t="shared" si="2"/>
        <v>2.1187233219443845E-2</v>
      </c>
      <c r="I34" s="24"/>
      <c r="J34" s="27">
        <f>100*VLOOKUP($A34,'Inflation data'!$O$7:$S$209,2,0)</f>
        <v>73691.25</v>
      </c>
      <c r="K34" s="24">
        <f t="shared" si="5"/>
        <v>3.8291636061335899E-2</v>
      </c>
      <c r="L34" s="26"/>
      <c r="M34" s="23">
        <f>100*'Inflation data'!C32/'Inflation data'!C$28</f>
        <v>109.08163265306122</v>
      </c>
      <c r="N34" s="24">
        <f t="shared" si="1"/>
        <v>2.2706746626133877E-2</v>
      </c>
      <c r="O34" s="24"/>
      <c r="P34" s="23">
        <f>100*'Inflation data'!H31/'Inflation data'!H$27</f>
        <v>108.165548098434</v>
      </c>
      <c r="Q34" s="24">
        <f t="shared" si="3"/>
        <v>2.0899402267215993E-2</v>
      </c>
      <c r="R34" s="23">
        <f>100*'Inflation data'!I31/'Inflation data'!I$27</f>
        <v>107.55555555555556</v>
      </c>
      <c r="S34" s="24">
        <f t="shared" si="4"/>
        <v>1.8770102681990468E-2</v>
      </c>
      <c r="T34" s="12"/>
      <c r="U34" s="27">
        <f>100*VLOOKUP($A34,'Inflation data'!$O$7:$S$209,4,0)</f>
        <v>69467.916666666672</v>
      </c>
      <c r="V34" s="24">
        <f t="shared" si="6"/>
        <v>3.1777837277386617E-2</v>
      </c>
    </row>
    <row r="35" spans="1:22" ht="23.25" x14ac:dyDescent="0.35">
      <c r="A35" s="25">
        <v>2006</v>
      </c>
      <c r="B35" s="23">
        <f>100*'Inflation data'!B33/'Inflation data'!B$28</f>
        <v>111.55419222903886</v>
      </c>
      <c r="C35" s="24">
        <f t="shared" si="0"/>
        <v>1.9436058377118974E-2</v>
      </c>
      <c r="D35" s="24"/>
      <c r="E35" s="23">
        <f>100*'Inflation data'!F32/'Inflation data'!F$27</f>
        <v>110.34870641169853</v>
      </c>
      <c r="F35" s="24">
        <f t="shared" si="0"/>
        <v>1.8519047767237531E-2</v>
      </c>
      <c r="G35" s="23">
        <f>100*'Inflation data'!G32/'Inflation data'!G$27</f>
        <v>110.65759637188208</v>
      </c>
      <c r="H35" s="24">
        <f t="shared" si="2"/>
        <v>2.2798914964806027E-2</v>
      </c>
      <c r="I35" s="24"/>
      <c r="J35" s="27">
        <f>100*VLOOKUP($A35,'Inflation data'!$O$7:$S$209,2,0)</f>
        <v>75502.583333333328</v>
      </c>
      <c r="K35" s="24">
        <f t="shared" si="5"/>
        <v>2.4282804417204727E-2</v>
      </c>
      <c r="L35" s="26"/>
      <c r="M35" s="23">
        <f>100*'Inflation data'!C33/'Inflation data'!C$28</f>
        <v>110.91836734693878</v>
      </c>
      <c r="N35" s="24">
        <f t="shared" si="1"/>
        <v>1.6697976096164257E-2</v>
      </c>
      <c r="O35" s="24"/>
      <c r="P35" s="23">
        <f>100*'Inflation data'!H32/'Inflation data'!H$27</f>
        <v>109.84340044742729</v>
      </c>
      <c r="Q35" s="24">
        <f t="shared" si="3"/>
        <v>1.5392812901171582E-2</v>
      </c>
      <c r="R35" s="23">
        <f>100*'Inflation data'!I32/'Inflation data'!I$27</f>
        <v>109.22222222222223</v>
      </c>
      <c r="S35" s="24">
        <f t="shared" si="4"/>
        <v>1.5377032870589512E-2</v>
      </c>
      <c r="T35" s="12"/>
      <c r="U35" s="27">
        <f>100*VLOOKUP($A35,'Inflation data'!$O$7:$S$209,4,0)</f>
        <v>70725.416666666672</v>
      </c>
      <c r="V35" s="24">
        <f t="shared" si="6"/>
        <v>1.7939993242487882E-2</v>
      </c>
    </row>
    <row r="36" spans="1:22" ht="23.25" x14ac:dyDescent="0.35">
      <c r="A36" s="25">
        <v>2007</v>
      </c>
      <c r="B36" s="23">
        <f>100*'Inflation data'!B34/'Inflation data'!B$28</f>
        <v>114.0081799591002</v>
      </c>
      <c r="C36" s="24">
        <f t="shared" si="0"/>
        <v>2.1759698061148167E-2</v>
      </c>
      <c r="D36" s="24"/>
      <c r="E36" s="23">
        <f>100*'Inflation data'!F33/'Inflation data'!F$27</f>
        <v>112.48593925759279</v>
      </c>
      <c r="F36" s="24">
        <f t="shared" si="0"/>
        <v>1.9182819416773904E-2</v>
      </c>
      <c r="G36" s="23">
        <f>100*'Inflation data'!G33/'Inflation data'!G$27</f>
        <v>113.37868480725623</v>
      </c>
      <c r="H36" s="24">
        <f t="shared" si="2"/>
        <v>2.4292692569044701E-2</v>
      </c>
      <c r="I36" s="24"/>
      <c r="J36" s="27">
        <f>100*VLOOKUP($A36,'Inflation data'!$O$7:$S$209,2,0)</f>
        <v>78747.833333333328</v>
      </c>
      <c r="K36" s="24">
        <f t="shared" si="5"/>
        <v>4.208389209457903E-2</v>
      </c>
      <c r="L36" s="26"/>
      <c r="M36" s="23">
        <f>100*'Inflation data'!C34/'Inflation data'!C$28</f>
        <v>112.65306122448979</v>
      </c>
      <c r="N36" s="24">
        <f t="shared" si="1"/>
        <v>1.5518339715831123E-2</v>
      </c>
      <c r="O36" s="24"/>
      <c r="P36" s="23">
        <f>100*'Inflation data'!H33/'Inflation data'!H$27</f>
        <v>111.85682326621924</v>
      </c>
      <c r="Q36" s="24">
        <f t="shared" si="3"/>
        <v>1.8163970627671121E-2</v>
      </c>
      <c r="R36" s="23">
        <f>100*'Inflation data'!I33/'Inflation data'!I$27</f>
        <v>111.11111111111111</v>
      </c>
      <c r="S36" s="24">
        <f t="shared" si="4"/>
        <v>1.7146158834970365E-2</v>
      </c>
      <c r="T36" s="12"/>
      <c r="U36" s="27">
        <f>100*VLOOKUP($A36,'Inflation data'!$O$7:$S$209,4,0)</f>
        <v>73703.75</v>
      </c>
      <c r="V36" s="24">
        <f t="shared" si="6"/>
        <v>4.1248671321176829E-2</v>
      </c>
    </row>
    <row r="37" spans="1:22" ht="23.25" x14ac:dyDescent="0.35">
      <c r="A37" s="25">
        <v>2008</v>
      </c>
      <c r="B37" s="23">
        <f>100*'Inflation data'!B35/'Inflation data'!B$28</f>
        <v>116.66666666666667</v>
      </c>
      <c r="C37" s="24">
        <f t="shared" si="0"/>
        <v>2.3050665967856657E-2</v>
      </c>
      <c r="D37" s="24"/>
      <c r="E37" s="23">
        <f>100*'Inflation data'!F34/'Inflation data'!F$27</f>
        <v>114.84814398200224</v>
      </c>
      <c r="F37" s="24">
        <f t="shared" si="0"/>
        <v>2.078253918252863E-2</v>
      </c>
      <c r="G37" s="23">
        <f>100*'Inflation data'!G34/'Inflation data'!G$27</f>
        <v>116.21315192743764</v>
      </c>
      <c r="H37" s="24">
        <f t="shared" si="2"/>
        <v>2.4692612590371414E-2</v>
      </c>
      <c r="I37" s="24"/>
      <c r="J37" s="27">
        <f>100*VLOOKUP($A37,'Inflation data'!$O$7:$S$209,2,0)</f>
        <v>81021.166666666657</v>
      </c>
      <c r="K37" s="24">
        <f t="shared" si="5"/>
        <v>2.8459673307826411E-2</v>
      </c>
      <c r="L37" s="26"/>
      <c r="M37" s="23">
        <f>100*'Inflation data'!C35/'Inflation data'!C$28</f>
        <v>115</v>
      </c>
      <c r="N37" s="24">
        <f t="shared" si="1"/>
        <v>2.0619287202735825E-2</v>
      </c>
      <c r="O37" s="24"/>
      <c r="P37" s="23">
        <f>100*'Inflation data'!H34/'Inflation data'!H$27</f>
        <v>113.53467561521252</v>
      </c>
      <c r="Q37" s="24">
        <f t="shared" si="3"/>
        <v>1.4888612493750559E-2</v>
      </c>
      <c r="R37" s="23">
        <f>100*'Inflation data'!I34/'Inflation data'!I$27</f>
        <v>113.33333333333333</v>
      </c>
      <c r="S37" s="24">
        <f t="shared" si="4"/>
        <v>1.980262729617973E-2</v>
      </c>
      <c r="T37" s="12"/>
      <c r="U37" s="27">
        <f>100*VLOOKUP($A37,'Inflation data'!$O$7:$S$209,4,0)</f>
        <v>75094.833333333328</v>
      </c>
      <c r="V37" s="24">
        <f t="shared" si="6"/>
        <v>1.8698079389397448E-2</v>
      </c>
    </row>
    <row r="38" spans="1:22" ht="23.25" x14ac:dyDescent="0.35">
      <c r="A38" s="25">
        <v>2009</v>
      </c>
      <c r="B38" s="23">
        <f>100*'Inflation data'!B36/'Inflation data'!B$28</f>
        <v>116.97341513292434</v>
      </c>
      <c r="C38" s="24">
        <f t="shared" si="0"/>
        <v>2.6258220776675858E-3</v>
      </c>
      <c r="D38" s="24"/>
      <c r="E38" s="23">
        <f>100*'Inflation data'!F35/'Inflation data'!F$27</f>
        <v>115.86051743532057</v>
      </c>
      <c r="F38" s="24">
        <f t="shared" si="0"/>
        <v>8.7762630590157743E-3</v>
      </c>
      <c r="G38" s="23">
        <f>100*'Inflation data'!G35/'Inflation data'!G$27</f>
        <v>117.57369614512471</v>
      </c>
      <c r="H38" s="24">
        <f t="shared" si="2"/>
        <v>1.1639316657018787E-2</v>
      </c>
      <c r="I38" s="24"/>
      <c r="J38" s="27">
        <f>100*VLOOKUP($A38,'Inflation data'!$O$7:$S$209,2,0)</f>
        <v>82254.916666666672</v>
      </c>
      <c r="K38" s="24">
        <f t="shared" si="5"/>
        <v>1.5112727553672064E-2</v>
      </c>
      <c r="L38" s="26"/>
      <c r="M38" s="23">
        <f>100*'Inflation data'!C36/'Inflation data'!C$28</f>
        <v>115.71428571428571</v>
      </c>
      <c r="N38" s="24">
        <f t="shared" si="1"/>
        <v>6.1919702479209804E-3</v>
      </c>
      <c r="O38" s="24"/>
      <c r="P38" s="23">
        <f>100*'Inflation data'!H35/'Inflation data'!H$27</f>
        <v>114.09395973154362</v>
      </c>
      <c r="Q38" s="24">
        <f t="shared" si="3"/>
        <v>4.9140148024291626E-3</v>
      </c>
      <c r="R38" s="23">
        <f>100*'Inflation data'!I35/'Inflation data'!I$27</f>
        <v>114.44444444444444</v>
      </c>
      <c r="S38" s="24">
        <f t="shared" si="4"/>
        <v>9.7561749453646558E-3</v>
      </c>
      <c r="T38" s="12"/>
      <c r="U38" s="27">
        <f>100*VLOOKUP($A38,'Inflation data'!$O$7:$S$209,4,0)</f>
        <v>75876.666666666657</v>
      </c>
      <c r="V38" s="24">
        <f t="shared" si="6"/>
        <v>1.0357455847074702E-2</v>
      </c>
    </row>
    <row r="39" spans="1:22" ht="23.25" x14ac:dyDescent="0.35">
      <c r="A39" s="25">
        <v>2010</v>
      </c>
      <c r="B39" s="23">
        <f>100*'Inflation data'!B37/'Inflation data'!B$28</f>
        <v>119.12065439672801</v>
      </c>
      <c r="C39" s="24">
        <f t="shared" si="0"/>
        <v>1.8190194060057709E-2</v>
      </c>
      <c r="D39" s="24"/>
      <c r="E39" s="23">
        <f>100*'Inflation data'!F36/'Inflation data'!F$27</f>
        <v>117.43532058492687</v>
      </c>
      <c r="F39" s="24">
        <f t="shared" si="0"/>
        <v>1.3500687218902524E-2</v>
      </c>
      <c r="G39" s="23">
        <f>100*'Inflation data'!G36/'Inflation data'!G$27</f>
        <v>118.82086167800453</v>
      </c>
      <c r="H39" s="24">
        <f t="shared" si="2"/>
        <v>1.0551656651460142E-2</v>
      </c>
      <c r="I39" s="24"/>
      <c r="J39" s="27">
        <f>100*VLOOKUP($A39,'Inflation data'!$O$7:$S$209,2,0)</f>
        <v>85233.833333333343</v>
      </c>
      <c r="K39" s="24">
        <f t="shared" si="5"/>
        <v>3.5575294900104193E-2</v>
      </c>
      <c r="L39" s="26"/>
      <c r="M39" s="23">
        <f>100*'Inflation data'!C37/'Inflation data'!C$28</f>
        <v>117.14285714285714</v>
      </c>
      <c r="N39" s="24">
        <f t="shared" si="1"/>
        <v>1.2270092591814401E-2</v>
      </c>
      <c r="O39" s="24"/>
      <c r="P39" s="23">
        <f>100*'Inflation data'!H36/'Inflation data'!H$27</f>
        <v>115.43624161073825</v>
      </c>
      <c r="Q39" s="24">
        <f t="shared" si="3"/>
        <v>1.1696039763191236E-2</v>
      </c>
      <c r="R39" s="23">
        <f>100*'Inflation data'!I36/'Inflation data'!I$27</f>
        <v>115.44444444444444</v>
      </c>
      <c r="S39" s="24">
        <f t="shared" si="4"/>
        <v>8.6999098755458897E-3</v>
      </c>
      <c r="T39" s="12"/>
      <c r="U39" s="27">
        <f>100*VLOOKUP($A39,'Inflation data'!$O$7:$S$209,4,0)</f>
        <v>78400.416666666657</v>
      </c>
      <c r="V39" s="24">
        <f t="shared" si="6"/>
        <v>3.2720026876902356E-2</v>
      </c>
    </row>
    <row r="40" spans="1:22" ht="23.25" x14ac:dyDescent="0.35">
      <c r="A40" s="25">
        <v>2011</v>
      </c>
      <c r="B40" s="23">
        <f>100*'Inflation data'!B38/'Inflation data'!B$28</f>
        <v>122.59713701431494</v>
      </c>
      <c r="C40" s="24">
        <f t="shared" si="0"/>
        <v>2.8766789027713402E-2</v>
      </c>
      <c r="D40" s="24"/>
      <c r="E40" s="23">
        <f>100*'Inflation data'!F37/'Inflation data'!F$27</f>
        <v>120.35995500562429</v>
      </c>
      <c r="F40" s="24">
        <f t="shared" si="0"/>
        <v>2.4599159013367816E-2</v>
      </c>
      <c r="G40" s="23">
        <f>100*'Inflation data'!G37/'Inflation data'!G$27</f>
        <v>121.65532879818593</v>
      </c>
      <c r="H40" s="24">
        <f t="shared" si="2"/>
        <v>2.357487774971086E-2</v>
      </c>
      <c r="I40" s="24"/>
      <c r="J40" s="27">
        <f>100*VLOOKUP($A40,'Inflation data'!$O$7:$S$209,2,0)</f>
        <v>87363.499999999985</v>
      </c>
      <c r="K40" s="24">
        <f t="shared" si="5"/>
        <v>2.4679115435278082E-2</v>
      </c>
      <c r="L40" s="26"/>
      <c r="M40" s="23">
        <f>100*'Inflation data'!C38/'Inflation data'!C$28</f>
        <v>120.71428571428571</v>
      </c>
      <c r="N40" s="24">
        <f t="shared" si="1"/>
        <v>3.0032287098875076E-2</v>
      </c>
      <c r="O40" s="24"/>
      <c r="P40" s="23">
        <f>100*'Inflation data'!H37/'Inflation data'!H$27</f>
        <v>118.34451901565994</v>
      </c>
      <c r="Q40" s="24">
        <f t="shared" si="3"/>
        <v>2.4881666376736476E-2</v>
      </c>
      <c r="R40" s="23">
        <f>100*'Inflation data'!I37/'Inflation data'!I$27</f>
        <v>118.22222222222223</v>
      </c>
      <c r="S40" s="24">
        <f t="shared" si="4"/>
        <v>2.3776678802362321E-2</v>
      </c>
      <c r="T40" s="12"/>
      <c r="U40" s="27">
        <f>100*VLOOKUP($A40,'Inflation data'!$O$7:$S$209,4,0)</f>
        <v>80364.25</v>
      </c>
      <c r="V40" s="24">
        <f t="shared" si="6"/>
        <v>2.4740183588637176E-2</v>
      </c>
    </row>
    <row r="41" spans="1:22" ht="23.25" x14ac:dyDescent="0.35">
      <c r="A41" s="25">
        <v>2012</v>
      </c>
      <c r="B41" s="23">
        <f>100*'Inflation data'!B39/'Inflation data'!B$28</f>
        <v>124.43762781186095</v>
      </c>
      <c r="C41" s="24">
        <f t="shared" si="0"/>
        <v>1.4900937960012919E-2</v>
      </c>
      <c r="D41" s="24"/>
      <c r="E41" s="23">
        <f>100*'Inflation data'!F38/'Inflation data'!F$27</f>
        <v>122.15973003374577</v>
      </c>
      <c r="F41" s="24">
        <f t="shared" si="0"/>
        <v>1.4842573037928849E-2</v>
      </c>
      <c r="G41" s="23">
        <f>100*'Inflation data'!G38/'Inflation data'!G$27</f>
        <v>123.69614512471655</v>
      </c>
      <c r="H41" s="24">
        <f t="shared" si="2"/>
        <v>1.6636243202372291E-2</v>
      </c>
      <c r="I41" s="24"/>
      <c r="J41" s="27">
        <f>100*VLOOKUP($A41,'Inflation data'!$O$7:$S$209,2,0)</f>
        <v>89547.583333333328</v>
      </c>
      <c r="K41" s="24">
        <f t="shared" si="5"/>
        <v>2.4692566060175999E-2</v>
      </c>
      <c r="L41" s="26"/>
      <c r="M41" s="23">
        <f>100*'Inflation data'!C39/'Inflation data'!C$28</f>
        <v>123.26530612244898</v>
      </c>
      <c r="N41" s="24">
        <f t="shared" si="1"/>
        <v>2.0912514516373524E-2</v>
      </c>
      <c r="O41" s="24"/>
      <c r="P41" s="23">
        <f>100*'Inflation data'!H38/'Inflation data'!H$27</f>
        <v>120.46979865771812</v>
      </c>
      <c r="Q41" s="24">
        <f t="shared" si="3"/>
        <v>1.7799064738143931E-2</v>
      </c>
      <c r="R41" s="23">
        <f>100*'Inflation data'!I38/'Inflation data'!I$27</f>
        <v>120.33333333333333</v>
      </c>
      <c r="S41" s="24">
        <f t="shared" si="4"/>
        <v>1.7699577099400857E-2</v>
      </c>
      <c r="T41" s="12"/>
      <c r="U41" s="27">
        <f>100*VLOOKUP($A41,'Inflation data'!$O$7:$S$209,4,0)</f>
        <v>82277.333333333343</v>
      </c>
      <c r="V41" s="24">
        <f t="shared" si="6"/>
        <v>2.352622904474699E-2</v>
      </c>
    </row>
    <row r="42" spans="1:22" ht="23.25" x14ac:dyDescent="0.35">
      <c r="A42" s="25">
        <v>2013</v>
      </c>
      <c r="B42" s="23">
        <f>100*'Inflation data'!B40/'Inflation data'!B$28</f>
        <v>125.56237218813907</v>
      </c>
      <c r="C42" s="24">
        <f t="shared" si="0"/>
        <v>8.9980157195605828E-3</v>
      </c>
      <c r="D42" s="24"/>
      <c r="E42" s="23">
        <f>100*'Inflation data'!F39/'Inflation data'!F$27</f>
        <v>124.40944881889763</v>
      </c>
      <c r="F42" s="24">
        <f t="shared" si="0"/>
        <v>1.8248681588399315E-2</v>
      </c>
      <c r="G42" s="23">
        <f>100*'Inflation data'!G39/'Inflation data'!G$27</f>
        <v>125.85034013605441</v>
      </c>
      <c r="H42" s="24">
        <f t="shared" si="2"/>
        <v>1.7265308473309048E-2</v>
      </c>
      <c r="I42" s="24"/>
      <c r="J42" s="27">
        <f>100*VLOOKUP($A42,'Inflation data'!$O$7:$S$209,2,0)</f>
        <v>91136.166666666686</v>
      </c>
      <c r="K42" s="24">
        <f t="shared" si="5"/>
        <v>1.7584583759720315E-2</v>
      </c>
      <c r="L42" s="26"/>
      <c r="M42" s="23">
        <f>100*'Inflation data'!C40/'Inflation data'!C$28</f>
        <v>124.18367346938776</v>
      </c>
      <c r="N42" s="24">
        <f t="shared" si="1"/>
        <v>7.4227144927669257E-3</v>
      </c>
      <c r="O42" s="24"/>
      <c r="P42" s="23">
        <f>100*'Inflation data'!H39/'Inflation data'!H$27</f>
        <v>123.04250559284115</v>
      </c>
      <c r="Q42" s="24">
        <f t="shared" si="3"/>
        <v>2.1130781630073321E-2</v>
      </c>
      <c r="R42" s="23">
        <f>100*'Inflation data'!I39/'Inflation data'!I$27</f>
        <v>122.77777777777777</v>
      </c>
      <c r="S42" s="24">
        <f t="shared" si="4"/>
        <v>2.0110366950862608E-2</v>
      </c>
      <c r="T42" s="12"/>
      <c r="U42" s="27">
        <f>100*VLOOKUP($A42,'Inflation data'!$O$7:$S$209,4,0)</f>
        <v>83249.833333333328</v>
      </c>
      <c r="V42" s="24">
        <f t="shared" si="6"/>
        <v>1.1750472255072917E-2</v>
      </c>
    </row>
    <row r="43" spans="1:22" ht="23.25" x14ac:dyDescent="0.35">
      <c r="A43" s="25">
        <v>2014</v>
      </c>
      <c r="B43" s="23">
        <f>100*'Inflation data'!B41/'Inflation data'!B$28</f>
        <v>128.01635991820041</v>
      </c>
      <c r="C43" s="24">
        <f t="shared" si="0"/>
        <v>1.9355442952956072E-2</v>
      </c>
      <c r="D43" s="24"/>
      <c r="E43" s="23">
        <f>100*'Inflation data'!F40/'Inflation data'!F$27</f>
        <v>126.88413948256468</v>
      </c>
      <c r="F43" s="24">
        <f t="shared" si="0"/>
        <v>1.9696249975724108E-2</v>
      </c>
      <c r="G43" s="23">
        <f>100*'Inflation data'!G40/'Inflation data'!G$27</f>
        <v>128.68480725623581</v>
      </c>
      <c r="H43" s="24">
        <f t="shared" si="2"/>
        <v>2.2272635609123223E-2</v>
      </c>
      <c r="I43" s="24"/>
      <c r="J43" s="27">
        <f>100*VLOOKUP($A43,'Inflation data'!$O$7:$S$209,2,0)</f>
        <v>93549.416666666657</v>
      </c>
      <c r="K43" s="24">
        <f t="shared" si="5"/>
        <v>2.6135092059472235E-2</v>
      </c>
      <c r="L43" s="26"/>
      <c r="M43" s="23">
        <f>100*'Inflation data'!C41/'Inflation data'!C$28</f>
        <v>125.91836734693878</v>
      </c>
      <c r="N43" s="24">
        <f t="shared" si="1"/>
        <v>1.3872111477806044E-2</v>
      </c>
      <c r="O43" s="24"/>
      <c r="P43" s="23">
        <f>100*'Inflation data'!H40/'Inflation data'!H$27</f>
        <v>125.16778523489933</v>
      </c>
      <c r="Q43" s="24">
        <f t="shared" si="3"/>
        <v>1.7125249525463376E-2</v>
      </c>
      <c r="R43" s="23">
        <f>100*'Inflation data'!I40/'Inflation data'!I$27</f>
        <v>125.22222222222223</v>
      </c>
      <c r="S43" s="24">
        <f t="shared" si="4"/>
        <v>1.9713900087923258E-2</v>
      </c>
      <c r="T43" s="12"/>
      <c r="U43" s="27">
        <f>100*VLOOKUP($A43,'Inflation data'!$O$7:$S$209,4,0)</f>
        <v>84956.666666666657</v>
      </c>
      <c r="V43" s="24">
        <f t="shared" si="6"/>
        <v>2.0295195717998437E-2</v>
      </c>
    </row>
    <row r="44" spans="1:22" ht="23.25" x14ac:dyDescent="0.35">
      <c r="A44" s="25">
        <v>2015</v>
      </c>
      <c r="B44" s="23">
        <f>100*'Inflation data'!B42/'Inflation data'!B$28</f>
        <v>129.4478527607362</v>
      </c>
      <c r="C44" s="24">
        <f t="shared" si="0"/>
        <v>1.112005104407764E-2</v>
      </c>
      <c r="D44" s="24"/>
      <c r="E44" s="23">
        <f>100*'Inflation data'!F41/'Inflation data'!F$27</f>
        <v>128.34645669291336</v>
      </c>
      <c r="F44" s="24">
        <f t="shared" si="0"/>
        <v>1.145891780407127E-2</v>
      </c>
      <c r="G44" s="23">
        <f>100*'Inflation data'!G41/'Inflation data'!G$27</f>
        <v>130.8390022675737</v>
      </c>
      <c r="H44" s="24">
        <f t="shared" si="2"/>
        <v>1.6601517152542079E-2</v>
      </c>
      <c r="I44" s="24"/>
      <c r="J44" s="27">
        <f>100*VLOOKUP($A44,'Inflation data'!$O$7:$S$209,2,0)</f>
        <v>95222.166666666672</v>
      </c>
      <c r="K44" s="24">
        <f t="shared" si="5"/>
        <v>1.7722940654835845E-2</v>
      </c>
      <c r="L44" s="26"/>
      <c r="M44" s="23">
        <f>100*'Inflation data'!C42/'Inflation data'!C$28</f>
        <v>127.24489795918367</v>
      </c>
      <c r="N44" s="24">
        <f t="shared" si="1"/>
        <v>1.0479741214703336E-2</v>
      </c>
      <c r="O44" s="24"/>
      <c r="P44" s="23">
        <f>100*'Inflation data'!H41/'Inflation data'!H$27</f>
        <v>126.73378076062639</v>
      </c>
      <c r="Q44" s="24">
        <f t="shared" si="3"/>
        <v>1.2433552716080943E-2</v>
      </c>
      <c r="R44" s="23">
        <f>100*'Inflation data'!I41/'Inflation data'!I$27</f>
        <v>127.11111111111111</v>
      </c>
      <c r="S44" s="24">
        <f t="shared" si="4"/>
        <v>1.4971657899966857E-2</v>
      </c>
      <c r="T44" s="12"/>
      <c r="U44" s="27">
        <f>100*VLOOKUP($A44,'Inflation data'!$O$7:$S$209,4,0)</f>
        <v>86758.083333333328</v>
      </c>
      <c r="V44" s="24">
        <f t="shared" si="6"/>
        <v>2.098227154643682E-2</v>
      </c>
    </row>
    <row r="45" spans="1:22" ht="23.25" x14ac:dyDescent="0.35">
      <c r="A45" s="25">
        <v>2016</v>
      </c>
      <c r="B45" s="23">
        <f>100*'Inflation data'!B43/'Inflation data'!B$28</f>
        <v>131.28834355828221</v>
      </c>
      <c r="C45" s="24">
        <f t="shared" si="0"/>
        <v>1.4117881545785022E-2</v>
      </c>
      <c r="D45" s="24"/>
      <c r="E45" s="23">
        <f>100*'Inflation data'!F42/'Inflation data'!F$27</f>
        <v>129.58380202474689</v>
      </c>
      <c r="F45" s="24">
        <f t="shared" si="0"/>
        <v>9.594491393761043E-3</v>
      </c>
      <c r="G45" s="23">
        <f>100*'Inflation data'!G42/'Inflation data'!G$27</f>
        <v>132.53968253968253</v>
      </c>
      <c r="H45" s="24">
        <f t="shared" si="2"/>
        <v>1.2914514404023433E-2</v>
      </c>
      <c r="I45" s="24"/>
      <c r="J45" s="27">
        <f>100*VLOOKUP($A45,'Inflation data'!$O$7:$S$209,2,0)</f>
        <v>95646.166666666672</v>
      </c>
      <c r="K45" s="24">
        <f t="shared" si="5"/>
        <v>4.4428605839432591E-3</v>
      </c>
      <c r="L45" s="26"/>
      <c r="M45" s="23">
        <f>100*'Inflation data'!C43/'Inflation data'!C$28</f>
        <v>128.16326530612244</v>
      </c>
      <c r="N45" s="24">
        <f t="shared" si="1"/>
        <v>7.191401348107411E-3</v>
      </c>
      <c r="O45" s="24"/>
      <c r="P45" s="23">
        <f>100*'Inflation data'!H42/'Inflation data'!H$27</f>
        <v>127.74049217002236</v>
      </c>
      <c r="Q45" s="24">
        <f t="shared" si="3"/>
        <v>7.9121291879492277E-3</v>
      </c>
      <c r="R45" s="23">
        <f>100*'Inflation data'!I42/'Inflation data'!I$27</f>
        <v>128.22222222222223</v>
      </c>
      <c r="S45" s="24">
        <f t="shared" si="4"/>
        <v>8.7032751283016713E-3</v>
      </c>
      <c r="T45" s="12"/>
      <c r="U45" s="27">
        <f>100*VLOOKUP($A45,'Inflation data'!$O$7:$S$209,4,0)</f>
        <v>87824.916666666657</v>
      </c>
      <c r="V45" s="24">
        <f t="shared" si="6"/>
        <v>1.2221655173830313E-2</v>
      </c>
    </row>
    <row r="46" spans="1:22" ht="23.25" x14ac:dyDescent="0.35">
      <c r="A46" s="12"/>
      <c r="B46" s="28"/>
      <c r="C46" s="12"/>
      <c r="D46" s="29"/>
      <c r="E46" s="12"/>
      <c r="F46" s="12"/>
      <c r="G46" s="12"/>
      <c r="H46" s="12"/>
      <c r="I46" s="12"/>
      <c r="J46" s="12"/>
      <c r="K46" s="12"/>
      <c r="L46" s="12"/>
      <c r="M46" s="12"/>
      <c r="N46" s="12"/>
      <c r="O46" s="12"/>
      <c r="P46" s="12"/>
      <c r="Q46" s="12"/>
      <c r="R46" s="12"/>
      <c r="U46" s="7"/>
      <c r="V46" s="7"/>
    </row>
    <row r="47" spans="1:22" ht="22.5" customHeight="1" x14ac:dyDescent="0.35">
      <c r="A47" s="30" t="s">
        <v>12</v>
      </c>
      <c r="B47" s="31"/>
      <c r="C47" s="12"/>
      <c r="D47" s="29"/>
      <c r="E47" s="12"/>
      <c r="F47" s="12"/>
      <c r="G47" s="12"/>
      <c r="H47" s="12"/>
      <c r="I47" s="12"/>
      <c r="J47" s="12"/>
      <c r="K47" s="12"/>
      <c r="L47" s="12"/>
      <c r="M47" s="12"/>
      <c r="N47" s="12"/>
      <c r="O47" s="12"/>
      <c r="P47" s="12"/>
      <c r="Q47" s="12"/>
      <c r="R47" s="12"/>
      <c r="U47" s="7"/>
      <c r="V47" s="7"/>
    </row>
    <row r="48" spans="1:22" ht="23.25" x14ac:dyDescent="0.35">
      <c r="A48" s="98" t="s">
        <v>13</v>
      </c>
      <c r="B48" s="33"/>
      <c r="C48" s="33">
        <f>AVERAGE(C$11:C$45)</f>
        <v>2.7233649190891888E-2</v>
      </c>
      <c r="D48" s="34"/>
      <c r="E48" s="12"/>
      <c r="F48" s="33">
        <f>AVERAGE(F$11:F$45)</f>
        <v>2.692091295753091E-2</v>
      </c>
      <c r="G48" s="33"/>
      <c r="H48" s="33">
        <f>AVERAGE(H$11:H$45)</f>
        <v>2.5731118783926494E-2</v>
      </c>
      <c r="I48" s="33"/>
      <c r="J48" s="33"/>
      <c r="K48" s="33" t="s">
        <v>14</v>
      </c>
      <c r="L48" s="33"/>
      <c r="M48" s="33"/>
      <c r="N48" s="33">
        <f>AVERAGE(N$11:N$45)</f>
        <v>2.620249220961185E-2</v>
      </c>
      <c r="O48" s="12"/>
      <c r="P48" s="33"/>
      <c r="Q48" s="33">
        <f>AVERAGE(Q$11:Q$45)</f>
        <v>2.5548775215630228E-2</v>
      </c>
      <c r="R48" s="33"/>
      <c r="S48" s="33">
        <f>AVERAGE(S$11:S$45)</f>
        <v>2.3668947971333607E-2</v>
      </c>
      <c r="U48" s="7"/>
      <c r="V48" s="33" t="s">
        <v>14</v>
      </c>
    </row>
    <row r="49" spans="1:22" s="7" customFormat="1" ht="23.25" x14ac:dyDescent="0.35">
      <c r="A49" s="98" t="s">
        <v>15</v>
      </c>
      <c r="B49" s="33"/>
      <c r="C49" s="33">
        <f>AVERAGE(C$26:C$45)</f>
        <v>1.8381912436800103E-2</v>
      </c>
      <c r="D49" s="34"/>
      <c r="E49" s="35"/>
      <c r="F49" s="33">
        <f>AVERAGE(F$26:F$45)</f>
        <v>1.773463913673707E-2</v>
      </c>
      <c r="G49" s="33"/>
      <c r="H49" s="33">
        <f>AVERAGE(H$26:H$45)</f>
        <v>1.8529014660105966E-2</v>
      </c>
      <c r="I49" s="33"/>
      <c r="J49" s="33"/>
      <c r="K49" s="33" t="s">
        <v>14</v>
      </c>
      <c r="L49" s="36"/>
      <c r="M49" s="37"/>
      <c r="N49" s="33">
        <f>AVERAGE(N$26:N$45)</f>
        <v>1.6943181437664438E-2</v>
      </c>
      <c r="O49" s="35"/>
      <c r="P49" s="33"/>
      <c r="Q49" s="33">
        <f>AVERAGE(Q$26:Q$45)</f>
        <v>1.6744864767797615E-2</v>
      </c>
      <c r="R49" s="33"/>
      <c r="S49" s="33">
        <f>AVERAGE(S$26:S$45)</f>
        <v>1.6478187313870064E-2</v>
      </c>
      <c r="V49" s="33" t="s">
        <v>14</v>
      </c>
    </row>
    <row r="50" spans="1:22" s="7" customFormat="1" ht="23.25" x14ac:dyDescent="0.35">
      <c r="A50" s="98" t="s">
        <v>16</v>
      </c>
      <c r="B50" s="33"/>
      <c r="C50" s="33">
        <f>AVERAGE(C$31:C$45)</f>
        <v>1.8148387614339272E-2</v>
      </c>
      <c r="D50" s="33"/>
      <c r="E50" s="33"/>
      <c r="F50" s="33">
        <f t="shared" ref="F50:V50" si="7">AVERAGE(F$31:F$45)</f>
        <v>1.7277173716128788E-2</v>
      </c>
      <c r="G50" s="33"/>
      <c r="H50" s="33">
        <f t="shared" si="7"/>
        <v>1.8780793697685139E-2</v>
      </c>
      <c r="I50" s="33"/>
      <c r="J50" s="33"/>
      <c r="K50" s="33">
        <f t="shared" si="7"/>
        <v>2.5012933245694053E-2</v>
      </c>
      <c r="L50" s="33"/>
      <c r="M50" s="33"/>
      <c r="N50" s="33">
        <f t="shared" si="7"/>
        <v>1.6542318357568433E-2</v>
      </c>
      <c r="O50" s="33"/>
      <c r="P50" s="33"/>
      <c r="Q50" s="33">
        <f t="shared" si="7"/>
        <v>1.6322041002829388E-2</v>
      </c>
      <c r="R50" s="33"/>
      <c r="S50" s="33">
        <f t="shared" si="7"/>
        <v>1.657297891624894E-2</v>
      </c>
      <c r="T50" s="33"/>
      <c r="U50" s="33"/>
      <c r="V50" s="33">
        <f t="shared" si="7"/>
        <v>2.2845276628273792E-2</v>
      </c>
    </row>
    <row r="51" spans="1:22" s="7" customFormat="1" ht="23.25" x14ac:dyDescent="0.35">
      <c r="A51" s="32"/>
      <c r="B51" s="33"/>
      <c r="C51" s="37"/>
      <c r="D51" s="38"/>
      <c r="E51" s="35"/>
      <c r="F51" s="37"/>
      <c r="G51" s="37"/>
      <c r="H51" s="37"/>
      <c r="I51" s="37"/>
      <c r="J51" s="37"/>
      <c r="K51" s="37"/>
      <c r="L51" s="36"/>
      <c r="M51" s="37"/>
      <c r="N51" s="37"/>
      <c r="O51" s="35"/>
      <c r="P51" s="37"/>
      <c r="Q51" s="37"/>
      <c r="R51" s="37"/>
      <c r="S51" s="37"/>
      <c r="V51" s="37"/>
    </row>
    <row r="52" spans="1:22" s="7" customFormat="1" ht="23.25" x14ac:dyDescent="0.35">
      <c r="A52" s="30" t="s">
        <v>17</v>
      </c>
      <c r="B52" s="30"/>
      <c r="C52" s="35"/>
      <c r="D52" s="39"/>
      <c r="E52" s="35"/>
      <c r="F52" s="35"/>
      <c r="G52" s="35"/>
      <c r="H52" s="35"/>
      <c r="I52" s="35"/>
      <c r="J52" s="35"/>
      <c r="K52" s="35"/>
      <c r="L52" s="35"/>
      <c r="M52" s="35"/>
      <c r="N52" s="35"/>
      <c r="O52" s="35"/>
      <c r="P52" s="35"/>
      <c r="Q52" s="35"/>
      <c r="R52" s="35"/>
      <c r="S52" s="35"/>
      <c r="V52" s="35"/>
    </row>
    <row r="53" spans="1:22" s="7" customFormat="1" ht="23.25" x14ac:dyDescent="0.35">
      <c r="A53" s="98" t="s">
        <v>13</v>
      </c>
      <c r="B53" s="12"/>
      <c r="C53" s="33">
        <f>STDEV(C$11:C$45)</f>
        <v>1.9371489633446343E-2</v>
      </c>
      <c r="D53" s="34"/>
      <c r="E53" s="37"/>
      <c r="F53" s="33">
        <f>STDEV(F$11:F$45)</f>
        <v>1.8566657756006778E-2</v>
      </c>
      <c r="G53" s="33"/>
      <c r="H53" s="33">
        <f>STDEV(H$11:H$45)</f>
        <v>1.5774455930838593E-2</v>
      </c>
      <c r="I53" s="33"/>
      <c r="J53" s="33"/>
      <c r="K53" s="33" t="s">
        <v>14</v>
      </c>
      <c r="L53" s="37"/>
      <c r="M53" s="40"/>
      <c r="N53" s="33">
        <f>STDEV(N$11:N$45)</f>
        <v>2.1606154600663844E-2</v>
      </c>
      <c r="O53" s="37"/>
      <c r="P53" s="33"/>
      <c r="Q53" s="33">
        <f>STDEV(Q$11:Q$45)</f>
        <v>1.9689157621956492E-2</v>
      </c>
      <c r="R53" s="33"/>
      <c r="S53" s="33">
        <f>STDEV(S$11:S$45)</f>
        <v>1.7015109133281438E-2</v>
      </c>
      <c r="V53" s="33" t="s">
        <v>14</v>
      </c>
    </row>
    <row r="54" spans="1:22" s="7" customFormat="1" ht="23.25" x14ac:dyDescent="0.35">
      <c r="A54" s="98" t="s">
        <v>15</v>
      </c>
      <c r="B54" s="12"/>
      <c r="C54" s="33">
        <f>STDEV(C$26:C$45)</f>
        <v>6.7201279854290277E-3</v>
      </c>
      <c r="D54" s="34"/>
      <c r="E54" s="37"/>
      <c r="F54" s="33">
        <f>STDEV(F$26:F$45)</f>
        <v>4.9845114327212638E-3</v>
      </c>
      <c r="G54" s="33"/>
      <c r="H54" s="33">
        <f>STDEV(H$26:H$45)</f>
        <v>4.7419203348633169E-3</v>
      </c>
      <c r="I54" s="33"/>
      <c r="J54" s="33"/>
      <c r="K54" s="33" t="s">
        <v>14</v>
      </c>
      <c r="L54" s="37"/>
      <c r="M54" s="40"/>
      <c r="N54" s="33">
        <f>STDEV(N$26:N$45)</f>
        <v>6.4531031892485578E-3</v>
      </c>
      <c r="O54" s="37"/>
      <c r="P54" s="33"/>
      <c r="Q54" s="33">
        <f>STDEV(Q$26:Q$45)</f>
        <v>5.8205903599682085E-3</v>
      </c>
      <c r="R54" s="33"/>
      <c r="S54" s="33">
        <f>STDEV(S$26:S$45)</f>
        <v>4.7104097014249021E-3</v>
      </c>
      <c r="V54" s="33" t="s">
        <v>14</v>
      </c>
    </row>
    <row r="55" spans="1:22" s="7" customFormat="1" ht="23.25" x14ac:dyDescent="0.35">
      <c r="A55" s="98" t="s">
        <v>16</v>
      </c>
      <c r="B55" s="33"/>
      <c r="C55" s="33">
        <f>STDEV(C$31:C$45)</f>
        <v>6.933713410391595E-3</v>
      </c>
      <c r="D55" s="34"/>
      <c r="E55" s="35"/>
      <c r="F55" s="33">
        <f t="shared" ref="F55:V55" si="8">STDEV(F$31:F$45)</f>
        <v>4.7860651815470421E-3</v>
      </c>
      <c r="G55" s="33"/>
      <c r="H55" s="33">
        <f t="shared" si="8"/>
        <v>4.7919724461534903E-3</v>
      </c>
      <c r="I55" s="33"/>
      <c r="J55" s="33"/>
      <c r="K55" s="33">
        <f t="shared" si="8"/>
        <v>9.3645324080539674E-3</v>
      </c>
      <c r="L55" s="33"/>
      <c r="M55" s="33"/>
      <c r="N55" s="33">
        <f t="shared" si="8"/>
        <v>6.9908654000064635E-3</v>
      </c>
      <c r="O55" s="33"/>
      <c r="P55" s="33"/>
      <c r="Q55" s="33">
        <f t="shared" si="8"/>
        <v>5.4619922558237681E-3</v>
      </c>
      <c r="R55" s="33"/>
      <c r="S55" s="33">
        <f t="shared" si="8"/>
        <v>4.5928889659714754E-3</v>
      </c>
      <c r="T55" s="33"/>
      <c r="U55" s="33"/>
      <c r="V55" s="33">
        <f t="shared" si="8"/>
        <v>8.4099141366143475E-3</v>
      </c>
    </row>
    <row r="56" spans="1:22" s="7" customFormat="1" ht="18.75" x14ac:dyDescent="0.3">
      <c r="A56" s="41"/>
      <c r="B56" s="6"/>
      <c r="C56" s="6"/>
      <c r="D56" s="42"/>
      <c r="E56" s="6"/>
      <c r="F56" s="6"/>
      <c r="G56" s="6"/>
      <c r="H56" s="6"/>
      <c r="I56" s="6"/>
      <c r="J56" s="6"/>
      <c r="K56" s="6"/>
      <c r="L56" s="6"/>
      <c r="M56" s="6"/>
      <c r="N56" s="6"/>
      <c r="O56" s="43"/>
      <c r="P56" s="6"/>
    </row>
    <row r="57" spans="1:22" s="7" customFormat="1" ht="21" customHeight="1" x14ac:dyDescent="0.25">
      <c r="A57" s="100" t="s">
        <v>18</v>
      </c>
      <c r="B57" s="100"/>
      <c r="C57" s="100"/>
      <c r="D57" s="100"/>
      <c r="E57" s="100"/>
      <c r="F57" s="100"/>
      <c r="G57" s="100"/>
      <c r="H57" s="100"/>
      <c r="I57" s="100"/>
      <c r="J57" s="100"/>
      <c r="K57" s="100"/>
      <c r="L57" s="100"/>
      <c r="M57" s="100"/>
      <c r="N57" s="100"/>
      <c r="O57" s="100"/>
      <c r="P57" s="100"/>
      <c r="Q57" s="100"/>
      <c r="R57" s="100"/>
      <c r="S57" s="100"/>
      <c r="T57" s="100"/>
      <c r="U57" s="100"/>
      <c r="V57" s="100"/>
    </row>
    <row r="58" spans="1:22" s="7" customFormat="1" ht="21" customHeight="1" x14ac:dyDescent="0.25">
      <c r="A58" s="100" t="s">
        <v>19</v>
      </c>
      <c r="B58" s="100"/>
      <c r="C58" s="100"/>
      <c r="D58" s="100"/>
      <c r="E58" s="100"/>
      <c r="F58" s="100"/>
      <c r="G58" s="100"/>
      <c r="H58" s="100"/>
      <c r="I58" s="100"/>
      <c r="J58" s="100"/>
      <c r="K58" s="100"/>
      <c r="L58" s="100"/>
      <c r="M58" s="100"/>
      <c r="N58" s="100"/>
      <c r="O58" s="100"/>
      <c r="P58" s="100"/>
      <c r="Q58" s="100"/>
      <c r="R58" s="100"/>
      <c r="S58" s="100"/>
      <c r="T58" s="100"/>
      <c r="U58" s="100"/>
      <c r="V58" s="100"/>
    </row>
    <row r="59" spans="1:22" s="7" customFormat="1" ht="21" customHeight="1" x14ac:dyDescent="0.25">
      <c r="A59" s="100" t="s">
        <v>20</v>
      </c>
      <c r="B59" s="100"/>
      <c r="C59" s="100"/>
      <c r="D59" s="100"/>
      <c r="E59" s="100"/>
      <c r="F59" s="100"/>
      <c r="G59" s="100"/>
      <c r="H59" s="100"/>
      <c r="I59" s="100"/>
      <c r="J59" s="100"/>
      <c r="K59" s="100"/>
      <c r="L59" s="100"/>
      <c r="M59" s="100"/>
      <c r="N59" s="100"/>
      <c r="O59" s="100"/>
      <c r="P59" s="100"/>
      <c r="Q59" s="100"/>
      <c r="R59" s="100"/>
      <c r="S59" s="100"/>
      <c r="T59" s="100"/>
      <c r="U59" s="100"/>
      <c r="V59" s="100"/>
    </row>
    <row r="60" spans="1:22" s="7" customFormat="1" ht="21" customHeight="1" x14ac:dyDescent="0.25">
      <c r="A60" s="100" t="s">
        <v>21</v>
      </c>
      <c r="B60" s="100"/>
      <c r="C60" s="100"/>
      <c r="D60" s="100"/>
      <c r="E60" s="100"/>
      <c r="F60" s="100"/>
      <c r="G60" s="100"/>
      <c r="H60" s="100"/>
      <c r="I60" s="100"/>
      <c r="J60" s="100"/>
      <c r="K60" s="100"/>
      <c r="L60" s="100"/>
      <c r="M60" s="100"/>
      <c r="N60" s="100"/>
      <c r="O60" s="100"/>
      <c r="P60" s="100"/>
      <c r="Q60" s="100"/>
      <c r="R60" s="100"/>
      <c r="S60" s="100"/>
      <c r="T60" s="100"/>
      <c r="U60" s="100"/>
      <c r="V60" s="100"/>
    </row>
  </sheetData>
  <mergeCells count="22">
    <mergeCell ref="A1:V1"/>
    <mergeCell ref="A2:V2"/>
    <mergeCell ref="B4:K4"/>
    <mergeCell ref="M4:V4"/>
    <mergeCell ref="B5:C5"/>
    <mergeCell ref="E5:H5"/>
    <mergeCell ref="J5:K5"/>
    <mergeCell ref="M5:N5"/>
    <mergeCell ref="P5:S5"/>
    <mergeCell ref="U5:V5"/>
    <mergeCell ref="A60:V60"/>
    <mergeCell ref="B6:C6"/>
    <mergeCell ref="E6:F6"/>
    <mergeCell ref="G6:H6"/>
    <mergeCell ref="J6:K6"/>
    <mergeCell ref="M6:N6"/>
    <mergeCell ref="P6:Q6"/>
    <mergeCell ref="R6:S6"/>
    <mergeCell ref="U6:V6"/>
    <mergeCell ref="A57:V57"/>
    <mergeCell ref="A58:V58"/>
    <mergeCell ref="A59:V59"/>
  </mergeCells>
  <printOptions horizontalCentered="1"/>
  <pageMargins left="0.25" right="0.25" top="0.5" bottom="0.5" header="0.5" footer="0.5"/>
  <pageSetup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77D6-65BC-4921-8A5D-F9E7B413CF0C}">
  <sheetPr>
    <tabColor theme="4" tint="0.59999389629810485"/>
  </sheetPr>
  <dimension ref="A1:T223"/>
  <sheetViews>
    <sheetView zoomScale="64" zoomScaleNormal="64" workbookViewId="0">
      <pane ySplit="6" topLeftCell="A7" activePane="bottomLeft" state="frozen"/>
      <selection activeCell="U30" sqref="U30"/>
      <selection pane="bottomLeft" activeCell="X13" sqref="X13"/>
    </sheetView>
  </sheetViews>
  <sheetFormatPr defaultColWidth="10.85546875" defaultRowHeight="15" x14ac:dyDescent="0.25"/>
  <cols>
    <col min="1" max="1" width="10.85546875" style="72"/>
    <col min="2" max="3" width="9.28515625" style="72" customWidth="1"/>
    <col min="4" max="4" width="5.7109375" style="72" customWidth="1"/>
    <col min="5" max="5" width="10.85546875" style="72"/>
    <col min="6" max="9" width="16.28515625" style="72" customWidth="1"/>
    <col min="10" max="10" width="6.42578125" style="72" customWidth="1"/>
    <col min="11" max="13" width="19.42578125" style="72" customWidth="1"/>
    <col min="14" max="14" width="4.28515625" style="72" customWidth="1"/>
    <col min="15" max="15" width="10.7109375" style="87" customWidth="1"/>
    <col min="16" max="16" width="10.7109375" style="88" customWidth="1"/>
    <col min="17" max="17" width="10.7109375" style="89" customWidth="1"/>
    <col min="18" max="18" width="10.7109375" style="88" customWidth="1"/>
    <col min="19" max="19" width="10.7109375" style="89" customWidth="1"/>
    <col min="20" max="20" width="5.7109375" style="89" customWidth="1"/>
    <col min="21" max="16384" width="10.85546875" style="72"/>
  </cols>
  <sheetData>
    <row r="1" spans="1:20" s="46" customFormat="1" ht="68.25" customHeight="1" x14ac:dyDescent="0.25">
      <c r="A1" s="115" t="s">
        <v>22</v>
      </c>
      <c r="B1" s="116"/>
      <c r="C1" s="117"/>
      <c r="D1" s="45"/>
      <c r="E1" s="115" t="s">
        <v>23</v>
      </c>
      <c r="F1" s="116"/>
      <c r="G1" s="116"/>
      <c r="H1" s="116"/>
      <c r="I1" s="117"/>
      <c r="J1" s="46" t="s">
        <v>24</v>
      </c>
      <c r="K1" s="115" t="s">
        <v>25</v>
      </c>
      <c r="L1" s="116"/>
      <c r="M1" s="116"/>
      <c r="N1" s="116"/>
      <c r="O1" s="116"/>
      <c r="P1" s="116"/>
      <c r="Q1" s="116"/>
      <c r="R1" s="116"/>
      <c r="S1" s="117"/>
      <c r="T1" s="47"/>
    </row>
    <row r="2" spans="1:20" s="46" customFormat="1" ht="15" customHeight="1" x14ac:dyDescent="0.25">
      <c r="A2" s="48" t="s">
        <v>26</v>
      </c>
      <c r="B2" s="49"/>
      <c r="C2" s="50"/>
      <c r="D2" s="45"/>
      <c r="E2" s="48" t="s">
        <v>26</v>
      </c>
      <c r="F2" s="49"/>
      <c r="G2" s="49"/>
      <c r="H2" s="49"/>
      <c r="I2" s="50"/>
      <c r="J2" s="46" t="s">
        <v>24</v>
      </c>
      <c r="K2" s="51" t="s">
        <v>26</v>
      </c>
      <c r="L2" s="52"/>
      <c r="M2" s="52"/>
      <c r="N2" s="52"/>
      <c r="O2" s="53"/>
      <c r="P2" s="54"/>
      <c r="Q2" s="55"/>
      <c r="R2" s="54"/>
      <c r="S2" s="56"/>
      <c r="T2" s="57"/>
    </row>
    <row r="3" spans="1:20" s="46" customFormat="1" ht="48" customHeight="1" x14ac:dyDescent="0.25">
      <c r="A3" s="48" t="s">
        <v>28</v>
      </c>
      <c r="B3" s="49"/>
      <c r="C3" s="50"/>
      <c r="D3" s="45"/>
      <c r="E3" s="48" t="s">
        <v>29</v>
      </c>
      <c r="F3" s="49"/>
      <c r="G3" s="49"/>
      <c r="H3" s="49"/>
      <c r="I3" s="50"/>
      <c r="J3" s="46" t="s">
        <v>24</v>
      </c>
      <c r="K3" s="51" t="s">
        <v>30</v>
      </c>
      <c r="L3" s="52"/>
      <c r="M3" s="52"/>
      <c r="N3" s="52"/>
      <c r="O3" s="53"/>
      <c r="P3" s="113"/>
      <c r="Q3" s="113"/>
      <c r="R3" s="113"/>
      <c r="S3" s="114"/>
      <c r="T3" s="58"/>
    </row>
    <row r="4" spans="1:20" s="46" customFormat="1" x14ac:dyDescent="0.25">
      <c r="A4" s="59" t="s">
        <v>31</v>
      </c>
      <c r="B4" s="60" t="s">
        <v>0</v>
      </c>
      <c r="C4" s="61" t="s">
        <v>27</v>
      </c>
      <c r="D4" s="62"/>
      <c r="E4" s="59" t="s">
        <v>31</v>
      </c>
      <c r="F4" s="60" t="s">
        <v>32</v>
      </c>
      <c r="G4" s="60" t="s">
        <v>32</v>
      </c>
      <c r="H4" s="60" t="s">
        <v>27</v>
      </c>
      <c r="I4" s="61" t="s">
        <v>27</v>
      </c>
      <c r="J4" s="46" t="s">
        <v>24</v>
      </c>
      <c r="K4" s="64" t="s">
        <v>31</v>
      </c>
      <c r="L4" s="63" t="s">
        <v>0</v>
      </c>
      <c r="M4" s="63" t="s">
        <v>27</v>
      </c>
      <c r="N4" s="52"/>
      <c r="O4" s="65"/>
      <c r="P4" s="105" t="s">
        <v>0</v>
      </c>
      <c r="Q4" s="106"/>
      <c r="R4" s="105" t="s">
        <v>27</v>
      </c>
      <c r="S4" s="107"/>
      <c r="T4" s="66"/>
    </row>
    <row r="5" spans="1:20" s="46" customFormat="1" ht="30" customHeight="1" x14ac:dyDescent="0.25">
      <c r="A5" s="59" t="s">
        <v>33</v>
      </c>
      <c r="B5" s="60" t="s">
        <v>34</v>
      </c>
      <c r="C5" s="61" t="s">
        <v>34</v>
      </c>
      <c r="D5" s="62"/>
      <c r="E5" s="59" t="s">
        <v>35</v>
      </c>
      <c r="F5" s="67" t="s">
        <v>36</v>
      </c>
      <c r="G5" s="67" t="s">
        <v>36</v>
      </c>
      <c r="H5" s="67" t="s">
        <v>36</v>
      </c>
      <c r="I5" s="68" t="s">
        <v>36</v>
      </c>
      <c r="J5" s="46" t="s">
        <v>24</v>
      </c>
      <c r="K5" s="64" t="s">
        <v>37</v>
      </c>
      <c r="L5" s="63" t="s">
        <v>38</v>
      </c>
      <c r="M5" s="63" t="s">
        <v>38</v>
      </c>
      <c r="N5" s="52"/>
      <c r="O5" s="108" t="s">
        <v>9</v>
      </c>
      <c r="P5" s="110" t="s">
        <v>39</v>
      </c>
      <c r="Q5" s="111" t="s">
        <v>11</v>
      </c>
      <c r="R5" s="110" t="s">
        <v>39</v>
      </c>
      <c r="S5" s="112" t="s">
        <v>11</v>
      </c>
      <c r="T5" s="57"/>
    </row>
    <row r="6" spans="1:20" ht="45" x14ac:dyDescent="0.25">
      <c r="A6" s="69">
        <v>1979</v>
      </c>
      <c r="B6" s="70">
        <v>40</v>
      </c>
      <c r="C6" s="71">
        <v>40.5</v>
      </c>
      <c r="D6" s="62"/>
      <c r="E6" s="59" t="s">
        <v>40</v>
      </c>
      <c r="F6" s="67" t="s">
        <v>41</v>
      </c>
      <c r="G6" s="67" t="s">
        <v>42</v>
      </c>
      <c r="H6" s="67" t="s">
        <v>41</v>
      </c>
      <c r="I6" s="68" t="s">
        <v>42</v>
      </c>
      <c r="J6" s="72" t="s">
        <v>24</v>
      </c>
      <c r="K6" s="64" t="s">
        <v>43</v>
      </c>
      <c r="L6" s="63" t="s">
        <v>44</v>
      </c>
      <c r="M6" s="63" t="s">
        <v>44</v>
      </c>
      <c r="N6" s="74"/>
      <c r="O6" s="109"/>
      <c r="P6" s="110"/>
      <c r="Q6" s="111"/>
      <c r="R6" s="110"/>
      <c r="S6" s="112"/>
      <c r="T6" s="75"/>
    </row>
    <row r="7" spans="1:20" ht="75" x14ac:dyDescent="0.25">
      <c r="A7" s="77">
        <v>1980</v>
      </c>
      <c r="B7" s="78">
        <v>44</v>
      </c>
      <c r="C7" s="79">
        <v>44.7</v>
      </c>
      <c r="D7" s="80"/>
      <c r="E7" s="77">
        <v>1981</v>
      </c>
      <c r="F7" s="78">
        <v>44.9</v>
      </c>
      <c r="G7" s="78">
        <v>47.5</v>
      </c>
      <c r="H7" s="78">
        <v>46.7</v>
      </c>
      <c r="I7" s="79">
        <v>50.4</v>
      </c>
      <c r="J7" s="72" t="s">
        <v>24</v>
      </c>
      <c r="K7" s="64" t="s">
        <v>45</v>
      </c>
      <c r="L7" s="63" t="s">
        <v>46</v>
      </c>
      <c r="M7" s="63" t="s">
        <v>46</v>
      </c>
      <c r="N7" s="74"/>
      <c r="O7" s="82"/>
      <c r="P7" s="83"/>
      <c r="Q7" s="84"/>
      <c r="R7" s="83"/>
      <c r="S7" s="85"/>
      <c r="T7" s="75"/>
    </row>
    <row r="8" spans="1:20" x14ac:dyDescent="0.25">
      <c r="A8" s="77">
        <v>1981</v>
      </c>
      <c r="B8" s="78">
        <v>49.5</v>
      </c>
      <c r="C8" s="79">
        <v>50.2</v>
      </c>
      <c r="D8" s="80"/>
      <c r="E8" s="77">
        <v>1982</v>
      </c>
      <c r="F8" s="78">
        <v>49.6</v>
      </c>
      <c r="G8" s="78">
        <v>52</v>
      </c>
      <c r="H8" s="78">
        <v>51.9</v>
      </c>
      <c r="I8" s="79">
        <v>55.5</v>
      </c>
      <c r="J8" s="72" t="s">
        <v>24</v>
      </c>
      <c r="K8" s="86">
        <v>36892</v>
      </c>
      <c r="L8" s="74">
        <v>658.16</v>
      </c>
      <c r="M8" s="74">
        <v>624.85</v>
      </c>
      <c r="N8" s="74"/>
      <c r="O8" s="82">
        <v>2001</v>
      </c>
      <c r="P8" s="83">
        <f>AVERAGE(L8:L19)</f>
        <v>657.23833333333334</v>
      </c>
      <c r="Q8" s="84" t="s">
        <v>14</v>
      </c>
      <c r="R8" s="83">
        <f>AVERAGE(M8:M19)</f>
        <v>623.43916666666667</v>
      </c>
      <c r="S8" s="85" t="s">
        <v>14</v>
      </c>
      <c r="T8" s="75"/>
    </row>
    <row r="9" spans="1:20" x14ac:dyDescent="0.25">
      <c r="A9" s="77">
        <v>1982</v>
      </c>
      <c r="B9" s="78">
        <v>54.9</v>
      </c>
      <c r="C9" s="79">
        <v>56</v>
      </c>
      <c r="D9" s="80"/>
      <c r="E9" s="77">
        <v>1983</v>
      </c>
      <c r="F9" s="78">
        <v>53</v>
      </c>
      <c r="G9" s="78">
        <v>54.9</v>
      </c>
      <c r="H9" s="78">
        <v>54.9</v>
      </c>
      <c r="I9" s="79">
        <v>58.2</v>
      </c>
      <c r="J9" s="72" t="s">
        <v>24</v>
      </c>
      <c r="K9" s="86">
        <v>36923</v>
      </c>
      <c r="L9" s="74">
        <v>655.93</v>
      </c>
      <c r="M9" s="74">
        <v>623.98</v>
      </c>
      <c r="N9" s="74"/>
      <c r="O9" s="82"/>
      <c r="P9" s="83"/>
      <c r="Q9" s="84"/>
      <c r="R9" s="83"/>
      <c r="S9" s="85"/>
      <c r="T9" s="75"/>
    </row>
    <row r="10" spans="1:20" x14ac:dyDescent="0.25">
      <c r="A10" s="77">
        <v>1983</v>
      </c>
      <c r="B10" s="78">
        <v>58.1</v>
      </c>
      <c r="C10" s="79">
        <v>59.1</v>
      </c>
      <c r="D10" s="80"/>
      <c r="E10" s="77">
        <v>1984</v>
      </c>
      <c r="F10" s="78">
        <v>55.4</v>
      </c>
      <c r="G10" s="78">
        <v>57.2</v>
      </c>
      <c r="H10" s="78">
        <v>57.6</v>
      </c>
      <c r="I10" s="79">
        <v>60.8</v>
      </c>
      <c r="J10" s="72" t="s">
        <v>24</v>
      </c>
      <c r="K10" s="86">
        <v>36951</v>
      </c>
      <c r="L10" s="74">
        <v>656.04</v>
      </c>
      <c r="M10" s="74">
        <v>622.99</v>
      </c>
      <c r="N10" s="74"/>
      <c r="O10" s="82"/>
      <c r="P10" s="83"/>
      <c r="Q10" s="84"/>
      <c r="R10" s="83"/>
      <c r="S10" s="85"/>
      <c r="T10" s="75"/>
    </row>
    <row r="11" spans="1:20" x14ac:dyDescent="0.25">
      <c r="A11" s="77">
        <v>1984</v>
      </c>
      <c r="B11" s="78">
        <v>60.6</v>
      </c>
      <c r="C11" s="79">
        <v>61.5</v>
      </c>
      <c r="D11" s="80"/>
      <c r="E11" s="77">
        <v>1985</v>
      </c>
      <c r="F11" s="78">
        <v>57.6</v>
      </c>
      <c r="G11" s="78">
        <v>59.3</v>
      </c>
      <c r="H11" s="78">
        <v>60</v>
      </c>
      <c r="I11" s="79">
        <v>63</v>
      </c>
      <c r="J11" s="72" t="s">
        <v>24</v>
      </c>
      <c r="K11" s="86">
        <v>36982</v>
      </c>
      <c r="L11" s="74">
        <v>654.23</v>
      </c>
      <c r="M11" s="74">
        <v>619.15</v>
      </c>
      <c r="N11" s="74"/>
      <c r="O11" s="82"/>
      <c r="P11" s="83"/>
      <c r="Q11" s="84"/>
      <c r="R11" s="83"/>
      <c r="S11" s="85"/>
      <c r="T11" s="75"/>
    </row>
    <row r="12" spans="1:20" x14ac:dyDescent="0.25">
      <c r="A12" s="77">
        <v>1985</v>
      </c>
      <c r="B12" s="78">
        <v>63</v>
      </c>
      <c r="C12" s="79">
        <v>64.2</v>
      </c>
      <c r="D12" s="80"/>
      <c r="E12" s="77">
        <v>1986</v>
      </c>
      <c r="F12" s="78">
        <v>60</v>
      </c>
      <c r="G12" s="78">
        <v>61.6</v>
      </c>
      <c r="H12" s="78">
        <v>62.5</v>
      </c>
      <c r="I12" s="79">
        <v>65.5</v>
      </c>
      <c r="J12" s="72" t="s">
        <v>24</v>
      </c>
      <c r="K12" s="86">
        <v>37012</v>
      </c>
      <c r="L12" s="74">
        <v>650.15</v>
      </c>
      <c r="M12" s="74">
        <v>618.95000000000005</v>
      </c>
      <c r="N12" s="74"/>
      <c r="O12" s="82"/>
      <c r="P12" s="83"/>
      <c r="Q12" s="84"/>
      <c r="R12" s="83"/>
      <c r="S12" s="85"/>
      <c r="T12" s="75"/>
    </row>
    <row r="13" spans="1:20" x14ac:dyDescent="0.25">
      <c r="A13" s="77">
        <v>1986</v>
      </c>
      <c r="B13" s="78">
        <v>65.599999999999994</v>
      </c>
      <c r="C13" s="79">
        <v>67.3</v>
      </c>
      <c r="D13" s="80"/>
      <c r="E13" s="77">
        <v>1987</v>
      </c>
      <c r="F13" s="78">
        <v>62.5</v>
      </c>
      <c r="G13" s="78">
        <v>64.2</v>
      </c>
      <c r="H13" s="78">
        <v>65.3</v>
      </c>
      <c r="I13" s="79">
        <v>68.3</v>
      </c>
      <c r="J13" s="72" t="s">
        <v>24</v>
      </c>
      <c r="K13" s="86">
        <v>37043</v>
      </c>
      <c r="L13" s="74">
        <v>658.19</v>
      </c>
      <c r="M13" s="74">
        <v>623.52</v>
      </c>
      <c r="N13" s="74"/>
      <c r="O13" s="82"/>
      <c r="P13" s="83"/>
      <c r="Q13" s="84"/>
      <c r="R13" s="83"/>
      <c r="S13" s="85"/>
      <c r="T13" s="75"/>
    </row>
    <row r="14" spans="1:20" x14ac:dyDescent="0.25">
      <c r="A14" s="77">
        <v>1987</v>
      </c>
      <c r="B14" s="78">
        <v>68.5</v>
      </c>
      <c r="C14" s="79">
        <v>70.2</v>
      </c>
      <c r="D14" s="80"/>
      <c r="E14" s="77">
        <v>1988</v>
      </c>
      <c r="F14" s="78">
        <v>65</v>
      </c>
      <c r="G14" s="78">
        <v>66.599999999999994</v>
      </c>
      <c r="H14" s="78">
        <v>67.599999999999994</v>
      </c>
      <c r="I14" s="79">
        <v>70.599999999999994</v>
      </c>
      <c r="J14" s="72" t="s">
        <v>24</v>
      </c>
      <c r="K14" s="86">
        <v>37073</v>
      </c>
      <c r="L14" s="74">
        <v>655.5</v>
      </c>
      <c r="M14" s="74">
        <v>619.99</v>
      </c>
      <c r="N14" s="74"/>
      <c r="O14" s="82"/>
      <c r="P14" s="83"/>
      <c r="Q14" s="84"/>
      <c r="R14" s="83"/>
      <c r="S14" s="85"/>
      <c r="T14" s="75"/>
    </row>
    <row r="15" spans="1:20" ht="15.75" customHeight="1" x14ac:dyDescent="0.25">
      <c r="A15" s="77">
        <v>1988</v>
      </c>
      <c r="B15" s="78">
        <v>71.2</v>
      </c>
      <c r="C15" s="79">
        <v>72.8</v>
      </c>
      <c r="D15" s="80"/>
      <c r="E15" s="77">
        <v>1989</v>
      </c>
      <c r="F15" s="78">
        <v>68</v>
      </c>
      <c r="G15" s="78">
        <v>69.599999999999994</v>
      </c>
      <c r="H15" s="78">
        <v>70.5</v>
      </c>
      <c r="I15" s="79">
        <v>73.3</v>
      </c>
      <c r="J15" s="72" t="s">
        <v>24</v>
      </c>
      <c r="K15" s="86">
        <v>37104</v>
      </c>
      <c r="L15" s="74">
        <v>655.66</v>
      </c>
      <c r="M15" s="74">
        <v>625</v>
      </c>
      <c r="N15" s="74"/>
      <c r="O15" s="82"/>
      <c r="P15" s="83"/>
      <c r="Q15" s="84"/>
      <c r="R15" s="83"/>
      <c r="S15" s="85"/>
      <c r="T15" s="75"/>
    </row>
    <row r="16" spans="1:20" x14ac:dyDescent="0.25">
      <c r="A16" s="77">
        <v>1989</v>
      </c>
      <c r="B16" s="78">
        <v>74.8</v>
      </c>
      <c r="C16" s="79">
        <v>75.900000000000006</v>
      </c>
      <c r="D16" s="80"/>
      <c r="E16" s="77">
        <v>1990</v>
      </c>
      <c r="F16" s="78">
        <v>71.2</v>
      </c>
      <c r="G16" s="78">
        <v>72.3</v>
      </c>
      <c r="H16" s="78">
        <v>73.7</v>
      </c>
      <c r="I16" s="79">
        <v>76.099999999999994</v>
      </c>
      <c r="J16" s="72" t="s">
        <v>24</v>
      </c>
      <c r="K16" s="86">
        <v>37135</v>
      </c>
      <c r="L16" s="74">
        <v>660.6</v>
      </c>
      <c r="M16" s="74">
        <v>622.13</v>
      </c>
      <c r="N16" s="74"/>
      <c r="O16" s="82"/>
      <c r="P16" s="83"/>
      <c r="Q16" s="84"/>
      <c r="R16" s="83"/>
      <c r="S16" s="85"/>
      <c r="T16" s="75"/>
    </row>
    <row r="17" spans="1:20" x14ac:dyDescent="0.25">
      <c r="A17" s="77">
        <v>1990</v>
      </c>
      <c r="B17" s="78">
        <v>78.400000000000006</v>
      </c>
      <c r="C17" s="79">
        <v>79.2</v>
      </c>
      <c r="D17" s="80"/>
      <c r="E17" s="77">
        <v>1991</v>
      </c>
      <c r="F17" s="78">
        <v>74.599999999999994</v>
      </c>
      <c r="G17" s="78">
        <v>74.7</v>
      </c>
      <c r="H17" s="78">
        <v>77.3</v>
      </c>
      <c r="I17" s="79">
        <v>78.599999999999994</v>
      </c>
      <c r="J17" s="72" t="s">
        <v>24</v>
      </c>
      <c r="K17" s="86">
        <v>37165</v>
      </c>
      <c r="L17" s="74">
        <v>661.2</v>
      </c>
      <c r="M17" s="74">
        <v>623.76</v>
      </c>
      <c r="N17" s="74"/>
      <c r="O17" s="82"/>
      <c r="P17" s="83"/>
      <c r="Q17" s="84"/>
      <c r="R17" s="83"/>
      <c r="S17" s="85"/>
      <c r="T17" s="75"/>
    </row>
    <row r="18" spans="1:20" x14ac:dyDescent="0.25">
      <c r="A18" s="77">
        <v>1991</v>
      </c>
      <c r="B18" s="78">
        <v>82.8</v>
      </c>
      <c r="C18" s="79">
        <v>85</v>
      </c>
      <c r="D18" s="80"/>
      <c r="E18" s="77">
        <v>1992</v>
      </c>
      <c r="F18" s="78">
        <v>76.2</v>
      </c>
      <c r="G18" s="78">
        <v>76.2</v>
      </c>
      <c r="H18" s="78">
        <v>78.599999999999994</v>
      </c>
      <c r="I18" s="79">
        <v>79.900000000000006</v>
      </c>
      <c r="J18" s="72" t="s">
        <v>24</v>
      </c>
      <c r="K18" s="86">
        <v>37196</v>
      </c>
      <c r="L18" s="74">
        <v>659.73</v>
      </c>
      <c r="M18" s="74">
        <v>625.84</v>
      </c>
      <c r="N18" s="74"/>
      <c r="O18" s="82"/>
      <c r="P18" s="83"/>
      <c r="Q18" s="84"/>
      <c r="R18" s="83"/>
      <c r="S18" s="85"/>
      <c r="T18" s="75"/>
    </row>
    <row r="19" spans="1:20" x14ac:dyDescent="0.25">
      <c r="A19" s="77">
        <v>1992</v>
      </c>
      <c r="B19" s="78">
        <v>84</v>
      </c>
      <c r="C19" s="79">
        <v>86.6</v>
      </c>
      <c r="D19" s="80"/>
      <c r="E19" s="77">
        <v>1993</v>
      </c>
      <c r="F19" s="78">
        <v>77.7</v>
      </c>
      <c r="G19" s="78">
        <v>77.599999999999994</v>
      </c>
      <c r="H19" s="78">
        <v>79.8</v>
      </c>
      <c r="I19" s="79">
        <v>80.900000000000006</v>
      </c>
      <c r="J19" s="72" t="s">
        <v>24</v>
      </c>
      <c r="K19" s="86">
        <v>37226</v>
      </c>
      <c r="L19" s="74">
        <v>661.47</v>
      </c>
      <c r="M19" s="74">
        <v>631.11</v>
      </c>
      <c r="N19" s="74"/>
      <c r="O19" s="82"/>
      <c r="P19" s="83"/>
      <c r="Q19" s="84"/>
      <c r="R19" s="83"/>
      <c r="S19" s="85"/>
      <c r="T19" s="75"/>
    </row>
    <row r="20" spans="1:20" x14ac:dyDescent="0.25">
      <c r="A20" s="77">
        <v>1993</v>
      </c>
      <c r="B20" s="78">
        <v>85.6</v>
      </c>
      <c r="C20" s="79">
        <v>87.7</v>
      </c>
      <c r="D20" s="80"/>
      <c r="E20" s="77">
        <v>1994</v>
      </c>
      <c r="F20" s="78">
        <v>78.7</v>
      </c>
      <c r="G20" s="78">
        <v>78.900000000000006</v>
      </c>
      <c r="H20" s="78">
        <v>80.2</v>
      </c>
      <c r="I20" s="79">
        <v>81.8</v>
      </c>
      <c r="J20" s="72" t="s">
        <v>24</v>
      </c>
      <c r="K20" s="86">
        <v>37257</v>
      </c>
      <c r="L20" s="74">
        <v>664.29</v>
      </c>
      <c r="M20" s="74">
        <v>639</v>
      </c>
      <c r="N20" s="74"/>
      <c r="O20" s="82">
        <v>2002</v>
      </c>
      <c r="P20" s="83">
        <f>AVERAGE(L20:L31)</f>
        <v>672.96833333333336</v>
      </c>
      <c r="Q20" s="84">
        <f>LN(P20/P8)</f>
        <v>2.3651562817771282E-2</v>
      </c>
      <c r="R20" s="83">
        <f>AVERAGE(M20:M31)</f>
        <v>638.88250000000005</v>
      </c>
      <c r="S20" s="85">
        <f>LN(R20/R8)</f>
        <v>2.4469363540425171E-2</v>
      </c>
      <c r="T20" s="75"/>
    </row>
    <row r="21" spans="1:20" x14ac:dyDescent="0.25">
      <c r="A21" s="77">
        <v>1994</v>
      </c>
      <c r="B21" s="78">
        <v>85.7</v>
      </c>
      <c r="C21" s="79">
        <v>86.6</v>
      </c>
      <c r="D21" s="80"/>
      <c r="E21" s="77">
        <v>1995</v>
      </c>
      <c r="F21" s="78">
        <v>79.8</v>
      </c>
      <c r="G21" s="78">
        <v>79.8</v>
      </c>
      <c r="H21" s="78">
        <v>80.900000000000006</v>
      </c>
      <c r="I21" s="79">
        <v>82.5</v>
      </c>
      <c r="J21" s="72" t="s">
        <v>24</v>
      </c>
      <c r="K21" s="86">
        <v>37288</v>
      </c>
      <c r="L21" s="74">
        <v>662.75</v>
      </c>
      <c r="M21" s="74">
        <v>625.52</v>
      </c>
      <c r="N21" s="74"/>
      <c r="O21" s="82"/>
      <c r="P21" s="83"/>
      <c r="Q21" s="84"/>
      <c r="R21" s="83"/>
      <c r="S21" s="85"/>
      <c r="T21" s="75"/>
    </row>
    <row r="22" spans="1:20" x14ac:dyDescent="0.25">
      <c r="A22" s="77">
        <v>1995</v>
      </c>
      <c r="B22" s="78">
        <v>87.6</v>
      </c>
      <c r="C22" s="79">
        <v>88.1</v>
      </c>
      <c r="D22" s="80"/>
      <c r="E22" s="77">
        <v>1996</v>
      </c>
      <c r="F22" s="78">
        <v>80.8</v>
      </c>
      <c r="G22" s="78">
        <v>80.7</v>
      </c>
      <c r="H22" s="78">
        <v>81.7</v>
      </c>
      <c r="I22" s="79">
        <v>83</v>
      </c>
      <c r="J22" s="72" t="s">
        <v>24</v>
      </c>
      <c r="K22" s="86">
        <v>37316</v>
      </c>
      <c r="L22" s="74">
        <v>667.08</v>
      </c>
      <c r="M22" s="74">
        <v>625.05999999999995</v>
      </c>
      <c r="N22" s="74"/>
      <c r="O22" s="82"/>
      <c r="P22" s="83"/>
      <c r="Q22" s="84"/>
      <c r="R22" s="83"/>
      <c r="S22" s="85"/>
      <c r="T22" s="75"/>
    </row>
    <row r="23" spans="1:20" x14ac:dyDescent="0.25">
      <c r="A23" s="77">
        <v>1996</v>
      </c>
      <c r="B23" s="78">
        <v>88.9</v>
      </c>
      <c r="C23" s="79">
        <v>89.5</v>
      </c>
      <c r="D23" s="80"/>
      <c r="E23" s="77">
        <v>1997</v>
      </c>
      <c r="F23" s="78">
        <v>82</v>
      </c>
      <c r="G23" s="78">
        <v>82</v>
      </c>
      <c r="H23" s="78">
        <v>82.7</v>
      </c>
      <c r="I23" s="79">
        <v>84</v>
      </c>
      <c r="J23" s="72" t="s">
        <v>24</v>
      </c>
      <c r="K23" s="86">
        <v>37347</v>
      </c>
      <c r="L23" s="74">
        <v>674.71</v>
      </c>
      <c r="M23" s="74">
        <v>638.78</v>
      </c>
      <c r="N23" s="74"/>
      <c r="O23" s="82"/>
      <c r="P23" s="83"/>
      <c r="Q23" s="84"/>
      <c r="R23" s="83"/>
      <c r="S23" s="85"/>
      <c r="T23" s="75"/>
    </row>
    <row r="24" spans="1:20" x14ac:dyDescent="0.25">
      <c r="A24" s="77">
        <v>1997</v>
      </c>
      <c r="B24" s="78">
        <v>90.4</v>
      </c>
      <c r="C24" s="79">
        <v>90.8</v>
      </c>
      <c r="D24" s="80"/>
      <c r="E24" s="77">
        <v>1998</v>
      </c>
      <c r="F24" s="78">
        <v>83.1</v>
      </c>
      <c r="G24" s="78">
        <v>83.2</v>
      </c>
      <c r="H24" s="78">
        <v>83.7</v>
      </c>
      <c r="I24" s="79">
        <v>85</v>
      </c>
      <c r="J24" s="72" t="s">
        <v>24</v>
      </c>
      <c r="K24" s="86">
        <v>37377</v>
      </c>
      <c r="L24" s="74">
        <v>669.9</v>
      </c>
      <c r="M24" s="74">
        <v>643.73</v>
      </c>
      <c r="N24" s="74"/>
      <c r="O24" s="82"/>
      <c r="P24" s="83"/>
      <c r="Q24" s="84"/>
      <c r="R24" s="83"/>
      <c r="S24" s="85"/>
      <c r="T24" s="75"/>
    </row>
    <row r="25" spans="1:20" x14ac:dyDescent="0.25">
      <c r="A25" s="77">
        <v>1998</v>
      </c>
      <c r="B25" s="78">
        <v>91.3</v>
      </c>
      <c r="C25" s="79">
        <v>92.1</v>
      </c>
      <c r="D25" s="80"/>
      <c r="E25" s="77">
        <v>1999</v>
      </c>
      <c r="F25" s="78">
        <v>84.6</v>
      </c>
      <c r="G25" s="78">
        <v>84.3</v>
      </c>
      <c r="H25" s="78">
        <v>85.2</v>
      </c>
      <c r="I25" s="79">
        <v>86.2</v>
      </c>
      <c r="J25" s="72" t="s">
        <v>24</v>
      </c>
      <c r="K25" s="86">
        <v>37408</v>
      </c>
      <c r="L25" s="74">
        <v>671.86</v>
      </c>
      <c r="M25" s="74">
        <v>637.16</v>
      </c>
      <c r="N25" s="74"/>
      <c r="O25" s="82"/>
      <c r="P25" s="83"/>
      <c r="Q25" s="84"/>
      <c r="R25" s="83"/>
      <c r="S25" s="85"/>
      <c r="T25" s="75"/>
    </row>
    <row r="26" spans="1:20" x14ac:dyDescent="0.25">
      <c r="A26" s="77">
        <v>1999</v>
      </c>
      <c r="B26" s="78">
        <v>92.9</v>
      </c>
      <c r="C26" s="79">
        <v>93.5</v>
      </c>
      <c r="D26" s="80"/>
      <c r="E26" s="77">
        <v>2000</v>
      </c>
      <c r="F26" s="78">
        <v>87</v>
      </c>
      <c r="G26" s="78">
        <v>86.5</v>
      </c>
      <c r="H26" s="78">
        <v>87.8</v>
      </c>
      <c r="I26" s="79">
        <v>88.4</v>
      </c>
      <c r="J26" s="72" t="s">
        <v>24</v>
      </c>
      <c r="K26" s="86">
        <v>37438</v>
      </c>
      <c r="L26" s="74">
        <v>675.59</v>
      </c>
      <c r="M26" s="74">
        <v>640.32000000000005</v>
      </c>
      <c r="N26" s="74"/>
      <c r="O26" s="82"/>
      <c r="P26" s="83"/>
      <c r="Q26" s="84"/>
      <c r="R26" s="83"/>
      <c r="S26" s="85"/>
      <c r="T26" s="75"/>
    </row>
    <row r="27" spans="1:20" x14ac:dyDescent="0.25">
      <c r="A27" s="77">
        <v>2000</v>
      </c>
      <c r="B27" s="78">
        <v>95.4</v>
      </c>
      <c r="C27" s="79">
        <v>95.8</v>
      </c>
      <c r="D27" s="80"/>
      <c r="E27" s="77">
        <v>2001</v>
      </c>
      <c r="F27" s="78">
        <v>88.9</v>
      </c>
      <c r="G27" s="78">
        <v>88.2</v>
      </c>
      <c r="H27" s="78">
        <v>89.4</v>
      </c>
      <c r="I27" s="79">
        <v>90</v>
      </c>
      <c r="J27" s="72" t="s">
        <v>24</v>
      </c>
      <c r="K27" s="86">
        <v>37469</v>
      </c>
      <c r="L27" s="74">
        <v>668.45</v>
      </c>
      <c r="M27" s="74">
        <v>638.01</v>
      </c>
      <c r="N27" s="74"/>
      <c r="O27" s="82"/>
      <c r="P27" s="83"/>
      <c r="Q27" s="84"/>
      <c r="R27" s="83"/>
      <c r="S27" s="85"/>
      <c r="T27" s="75"/>
    </row>
    <row r="28" spans="1:20" x14ac:dyDescent="0.25">
      <c r="A28" s="77">
        <v>2001</v>
      </c>
      <c r="B28" s="78">
        <v>97.8</v>
      </c>
      <c r="C28" s="79">
        <v>98</v>
      </c>
      <c r="D28" s="80"/>
      <c r="E28" s="77">
        <v>2002</v>
      </c>
      <c r="F28" s="78">
        <v>91</v>
      </c>
      <c r="G28" s="78">
        <v>90.3</v>
      </c>
      <c r="H28" s="78">
        <v>91.4</v>
      </c>
      <c r="I28" s="79">
        <v>92</v>
      </c>
      <c r="J28" s="72" t="s">
        <v>24</v>
      </c>
      <c r="K28" s="86">
        <v>37500</v>
      </c>
      <c r="L28" s="74">
        <v>674.91</v>
      </c>
      <c r="M28" s="74">
        <v>635.03</v>
      </c>
      <c r="N28" s="74"/>
      <c r="O28" s="82"/>
      <c r="P28" s="83"/>
      <c r="Q28" s="84"/>
      <c r="R28" s="83"/>
      <c r="S28" s="85"/>
      <c r="T28" s="75"/>
    </row>
    <row r="29" spans="1:20" x14ac:dyDescent="0.25">
      <c r="A29" s="77">
        <v>2002</v>
      </c>
      <c r="B29" s="78">
        <v>100</v>
      </c>
      <c r="C29" s="79">
        <v>100</v>
      </c>
      <c r="D29" s="80"/>
      <c r="E29" s="77">
        <v>2003</v>
      </c>
      <c r="F29" s="78">
        <v>92.8</v>
      </c>
      <c r="G29" s="78">
        <v>91.7</v>
      </c>
      <c r="H29" s="78">
        <v>93.3</v>
      </c>
      <c r="I29" s="79">
        <v>93.5</v>
      </c>
      <c r="J29" s="72" t="s">
        <v>24</v>
      </c>
      <c r="K29" s="86">
        <v>37530</v>
      </c>
      <c r="L29" s="74">
        <v>679.46</v>
      </c>
      <c r="M29" s="74">
        <v>653.29999999999995</v>
      </c>
      <c r="N29" s="74"/>
      <c r="O29" s="82"/>
      <c r="P29" s="83"/>
      <c r="Q29" s="84"/>
      <c r="R29" s="83"/>
      <c r="S29" s="85"/>
      <c r="T29" s="75"/>
    </row>
    <row r="30" spans="1:20" x14ac:dyDescent="0.25">
      <c r="A30" s="77">
        <v>2003</v>
      </c>
      <c r="B30" s="78">
        <v>102.8</v>
      </c>
      <c r="C30" s="79">
        <v>102.5</v>
      </c>
      <c r="D30" s="80"/>
      <c r="E30" s="77">
        <v>2004</v>
      </c>
      <c r="F30" s="78">
        <v>94.3</v>
      </c>
      <c r="G30" s="78">
        <v>93.4</v>
      </c>
      <c r="H30" s="78">
        <v>94.7</v>
      </c>
      <c r="I30" s="79">
        <v>95</v>
      </c>
      <c r="J30" s="72" t="s">
        <v>24</v>
      </c>
      <c r="K30" s="86">
        <v>37561</v>
      </c>
      <c r="L30" s="74">
        <v>680.28</v>
      </c>
      <c r="M30" s="74">
        <v>638.54</v>
      </c>
      <c r="N30" s="74"/>
      <c r="O30" s="82"/>
      <c r="P30" s="83"/>
      <c r="Q30" s="84"/>
      <c r="R30" s="83"/>
      <c r="S30" s="85"/>
      <c r="T30" s="75"/>
    </row>
    <row r="31" spans="1:20" x14ac:dyDescent="0.25">
      <c r="A31" s="77">
        <v>2004</v>
      </c>
      <c r="B31" s="78">
        <v>104.7</v>
      </c>
      <c r="C31" s="79">
        <v>104.5</v>
      </c>
      <c r="D31" s="80"/>
      <c r="E31" s="77">
        <v>2005</v>
      </c>
      <c r="F31" s="78">
        <v>96.3</v>
      </c>
      <c r="G31" s="78">
        <v>95.4</v>
      </c>
      <c r="H31" s="78">
        <v>96.7</v>
      </c>
      <c r="I31" s="79">
        <v>96.8</v>
      </c>
      <c r="J31" s="72" t="s">
        <v>24</v>
      </c>
      <c r="K31" s="86">
        <v>37591</v>
      </c>
      <c r="L31" s="74">
        <v>686.34</v>
      </c>
      <c r="M31" s="74">
        <v>652.14</v>
      </c>
      <c r="N31" s="74"/>
      <c r="O31" s="82"/>
      <c r="P31" s="83"/>
      <c r="Q31" s="84"/>
      <c r="R31" s="83"/>
      <c r="S31" s="85"/>
      <c r="T31" s="75"/>
    </row>
    <row r="32" spans="1:20" x14ac:dyDescent="0.25">
      <c r="A32" s="77">
        <v>2005</v>
      </c>
      <c r="B32" s="78">
        <v>107</v>
      </c>
      <c r="C32" s="79">
        <v>106.9</v>
      </c>
      <c r="D32" s="80"/>
      <c r="E32" s="77">
        <v>2006</v>
      </c>
      <c r="F32" s="78">
        <v>98.1</v>
      </c>
      <c r="G32" s="78">
        <v>97.6</v>
      </c>
      <c r="H32" s="78">
        <v>98.2</v>
      </c>
      <c r="I32" s="79">
        <v>98.3</v>
      </c>
      <c r="J32" s="72" t="s">
        <v>24</v>
      </c>
      <c r="K32" s="86">
        <v>37622</v>
      </c>
      <c r="L32" s="74">
        <v>681.6</v>
      </c>
      <c r="M32" s="74">
        <v>647.89</v>
      </c>
      <c r="N32" s="74"/>
      <c r="O32" s="82">
        <v>2003</v>
      </c>
      <c r="P32" s="83">
        <f>AVERAGE(L32:L43)</f>
        <v>691.07999999999993</v>
      </c>
      <c r="Q32" s="84">
        <f>LN(P32/P20)</f>
        <v>2.6557315765413245E-2</v>
      </c>
      <c r="R32" s="83">
        <f>AVERAGE(M32:M43)</f>
        <v>656.70749999999998</v>
      </c>
      <c r="S32" s="85">
        <f>LN(R32/R20)</f>
        <v>2.7518157466598331E-2</v>
      </c>
      <c r="T32" s="75"/>
    </row>
    <row r="33" spans="1:20" x14ac:dyDescent="0.25">
      <c r="A33" s="77">
        <v>2006</v>
      </c>
      <c r="B33" s="78">
        <v>109.1</v>
      </c>
      <c r="C33" s="79">
        <v>108.7</v>
      </c>
      <c r="D33" s="80"/>
      <c r="E33" s="77">
        <v>2007</v>
      </c>
      <c r="F33" s="78">
        <v>100</v>
      </c>
      <c r="G33" s="78">
        <v>100</v>
      </c>
      <c r="H33" s="78">
        <v>100</v>
      </c>
      <c r="I33" s="79">
        <v>100</v>
      </c>
      <c r="J33" s="72" t="s">
        <v>24</v>
      </c>
      <c r="K33" s="86">
        <v>37653</v>
      </c>
      <c r="L33" s="74">
        <v>690.65</v>
      </c>
      <c r="M33" s="74">
        <v>651.29999999999995</v>
      </c>
      <c r="N33" s="74"/>
      <c r="O33" s="82"/>
      <c r="P33" s="83"/>
      <c r="Q33" s="84"/>
      <c r="R33" s="83"/>
      <c r="S33" s="85"/>
      <c r="T33" s="75"/>
    </row>
    <row r="34" spans="1:20" x14ac:dyDescent="0.25">
      <c r="A34" s="77">
        <v>2007</v>
      </c>
      <c r="B34" s="78">
        <v>111.5</v>
      </c>
      <c r="C34" s="79">
        <v>110.4</v>
      </c>
      <c r="D34" s="80"/>
      <c r="E34" s="77">
        <v>2008</v>
      </c>
      <c r="F34" s="78">
        <v>102.1</v>
      </c>
      <c r="G34" s="78">
        <v>102.5</v>
      </c>
      <c r="H34" s="78">
        <v>101.5</v>
      </c>
      <c r="I34" s="79">
        <v>102</v>
      </c>
      <c r="J34" s="72" t="s">
        <v>24</v>
      </c>
      <c r="K34" s="86">
        <v>37681</v>
      </c>
      <c r="L34" s="74">
        <v>683.04</v>
      </c>
      <c r="M34" s="74">
        <v>645.17999999999995</v>
      </c>
      <c r="N34" s="74"/>
      <c r="O34" s="82"/>
      <c r="P34" s="83"/>
      <c r="Q34" s="84"/>
      <c r="R34" s="83"/>
      <c r="S34" s="85"/>
      <c r="T34" s="75"/>
    </row>
    <row r="35" spans="1:20" x14ac:dyDescent="0.25">
      <c r="A35" s="77">
        <v>2008</v>
      </c>
      <c r="B35" s="78">
        <v>114.1</v>
      </c>
      <c r="C35" s="79">
        <v>112.7</v>
      </c>
      <c r="D35" s="80"/>
      <c r="E35" s="77">
        <v>2009</v>
      </c>
      <c r="F35" s="78">
        <v>103</v>
      </c>
      <c r="G35" s="78">
        <v>103.7</v>
      </c>
      <c r="H35" s="78">
        <v>102</v>
      </c>
      <c r="I35" s="79">
        <v>103</v>
      </c>
      <c r="J35" s="72" t="s">
        <v>24</v>
      </c>
      <c r="K35" s="86">
        <v>37712</v>
      </c>
      <c r="L35" s="74">
        <v>687.11</v>
      </c>
      <c r="M35" s="74">
        <v>650.41999999999996</v>
      </c>
      <c r="N35" s="74"/>
      <c r="O35" s="82"/>
      <c r="P35" s="83"/>
      <c r="Q35" s="84"/>
      <c r="R35" s="83"/>
      <c r="S35" s="85"/>
      <c r="T35" s="75"/>
    </row>
    <row r="36" spans="1:20" x14ac:dyDescent="0.25">
      <c r="A36" s="77">
        <v>2009</v>
      </c>
      <c r="B36" s="78">
        <v>114.4</v>
      </c>
      <c r="C36" s="79">
        <v>113.4</v>
      </c>
      <c r="D36" s="80"/>
      <c r="E36" s="77">
        <v>2010</v>
      </c>
      <c r="F36" s="78">
        <v>104.4</v>
      </c>
      <c r="G36" s="78">
        <v>104.8</v>
      </c>
      <c r="H36" s="78">
        <v>103.2</v>
      </c>
      <c r="I36" s="79">
        <v>103.9</v>
      </c>
      <c r="K36" s="86">
        <v>37742</v>
      </c>
      <c r="L36" s="74">
        <v>683.73</v>
      </c>
      <c r="M36" s="74">
        <v>655.20000000000005</v>
      </c>
      <c r="N36" s="74"/>
      <c r="O36" s="82"/>
      <c r="P36" s="83"/>
      <c r="Q36" s="84"/>
      <c r="R36" s="83"/>
      <c r="S36" s="85"/>
      <c r="T36" s="75"/>
    </row>
    <row r="37" spans="1:20" ht="15.95" customHeight="1" x14ac:dyDescent="0.25">
      <c r="A37" s="77">
        <v>2010</v>
      </c>
      <c r="B37" s="78">
        <v>116.5</v>
      </c>
      <c r="C37" s="79">
        <v>114.8</v>
      </c>
      <c r="E37" s="77">
        <v>2011</v>
      </c>
      <c r="F37" s="78">
        <v>107</v>
      </c>
      <c r="G37" s="78">
        <v>107.3</v>
      </c>
      <c r="H37" s="78">
        <v>105.8</v>
      </c>
      <c r="I37" s="79">
        <v>106.4</v>
      </c>
      <c r="K37" s="86">
        <v>37773</v>
      </c>
      <c r="L37" s="74">
        <v>692.7</v>
      </c>
      <c r="M37" s="74">
        <v>657.02</v>
      </c>
      <c r="N37" s="74"/>
      <c r="O37" s="82"/>
      <c r="P37" s="83"/>
      <c r="Q37" s="84"/>
      <c r="R37" s="83"/>
      <c r="S37" s="85"/>
      <c r="T37" s="75"/>
    </row>
    <row r="38" spans="1:20" x14ac:dyDescent="0.25">
      <c r="A38" s="77">
        <v>2011</v>
      </c>
      <c r="B38" s="78">
        <v>119.9</v>
      </c>
      <c r="C38" s="79">
        <v>118.3</v>
      </c>
      <c r="E38" s="77">
        <v>2012</v>
      </c>
      <c r="F38" s="78">
        <v>108.6</v>
      </c>
      <c r="G38" s="78">
        <v>109.1</v>
      </c>
      <c r="H38" s="78">
        <v>107.7</v>
      </c>
      <c r="I38" s="79">
        <v>108.3</v>
      </c>
      <c r="K38" s="86">
        <v>37803</v>
      </c>
      <c r="L38" s="74">
        <v>689.1</v>
      </c>
      <c r="M38" s="74">
        <v>665.14</v>
      </c>
      <c r="N38" s="74"/>
      <c r="O38" s="82"/>
      <c r="P38" s="83"/>
      <c r="Q38" s="84"/>
      <c r="R38" s="83"/>
      <c r="S38" s="85"/>
      <c r="T38" s="75"/>
    </row>
    <row r="39" spans="1:20" x14ac:dyDescent="0.25">
      <c r="A39" s="77">
        <v>2012</v>
      </c>
      <c r="B39" s="78">
        <v>121.7</v>
      </c>
      <c r="C39" s="79">
        <v>120.8</v>
      </c>
      <c r="E39" s="77">
        <v>2013</v>
      </c>
      <c r="F39" s="78">
        <v>110.6</v>
      </c>
      <c r="G39" s="78">
        <v>111</v>
      </c>
      <c r="H39" s="78">
        <v>110</v>
      </c>
      <c r="I39" s="79">
        <v>110.5</v>
      </c>
      <c r="K39" s="86">
        <v>37834</v>
      </c>
      <c r="L39" s="74">
        <v>690.4</v>
      </c>
      <c r="M39" s="74">
        <v>648.27</v>
      </c>
      <c r="N39" s="74"/>
      <c r="O39" s="82"/>
      <c r="P39" s="83"/>
      <c r="Q39" s="84"/>
      <c r="R39" s="83"/>
      <c r="S39" s="85"/>
      <c r="T39" s="75"/>
    </row>
    <row r="40" spans="1:20" x14ac:dyDescent="0.25">
      <c r="A40" s="77">
        <v>2013</v>
      </c>
      <c r="B40" s="78">
        <v>122.8</v>
      </c>
      <c r="C40" s="79">
        <v>121.7</v>
      </c>
      <c r="E40" s="77">
        <v>2014</v>
      </c>
      <c r="F40" s="78">
        <v>112.8</v>
      </c>
      <c r="G40" s="78">
        <v>113.5</v>
      </c>
      <c r="H40" s="78">
        <v>111.9</v>
      </c>
      <c r="I40" s="79">
        <v>112.7</v>
      </c>
      <c r="K40" s="86">
        <v>37865</v>
      </c>
      <c r="L40" s="74">
        <v>698.31</v>
      </c>
      <c r="M40" s="74">
        <v>658.7</v>
      </c>
      <c r="N40" s="74"/>
      <c r="O40" s="82"/>
      <c r="P40" s="83"/>
      <c r="Q40" s="84"/>
      <c r="R40" s="83"/>
      <c r="S40" s="85"/>
      <c r="T40" s="75"/>
    </row>
    <row r="41" spans="1:20" x14ac:dyDescent="0.25">
      <c r="A41" s="77">
        <v>2014</v>
      </c>
      <c r="B41" s="78">
        <v>125.2</v>
      </c>
      <c r="C41" s="79">
        <v>123.4</v>
      </c>
      <c r="E41" s="77">
        <v>2015</v>
      </c>
      <c r="F41" s="78">
        <v>114.1</v>
      </c>
      <c r="G41" s="78">
        <v>115.4</v>
      </c>
      <c r="H41" s="78">
        <v>113.3</v>
      </c>
      <c r="I41" s="79">
        <v>114.4</v>
      </c>
      <c r="K41" s="86">
        <v>37895</v>
      </c>
      <c r="L41" s="74">
        <v>696.74</v>
      </c>
      <c r="M41" s="74">
        <v>667.52</v>
      </c>
      <c r="N41" s="74"/>
      <c r="O41" s="82"/>
      <c r="P41" s="83"/>
      <c r="Q41" s="84"/>
      <c r="R41" s="83"/>
      <c r="S41" s="85"/>
      <c r="T41" s="75"/>
    </row>
    <row r="42" spans="1:20" x14ac:dyDescent="0.25">
      <c r="A42" s="77">
        <v>2015</v>
      </c>
      <c r="B42" s="78">
        <v>126.6</v>
      </c>
      <c r="C42" s="79">
        <v>124.7</v>
      </c>
      <c r="E42" s="77">
        <v>2016</v>
      </c>
      <c r="F42" s="78">
        <v>115.2</v>
      </c>
      <c r="G42" s="78">
        <v>116.9</v>
      </c>
      <c r="H42" s="78">
        <v>114.2</v>
      </c>
      <c r="I42" s="79">
        <v>115.4</v>
      </c>
      <c r="K42" s="86">
        <v>37926</v>
      </c>
      <c r="L42" s="74">
        <v>700</v>
      </c>
      <c r="M42" s="74">
        <v>664.21</v>
      </c>
      <c r="N42" s="74"/>
      <c r="O42" s="82"/>
      <c r="P42" s="83"/>
      <c r="Q42" s="84"/>
      <c r="R42" s="83"/>
      <c r="S42" s="85"/>
      <c r="T42" s="75"/>
    </row>
    <row r="43" spans="1:20" x14ac:dyDescent="0.25">
      <c r="A43" s="77">
        <v>2016</v>
      </c>
      <c r="B43" s="78">
        <v>128.4</v>
      </c>
      <c r="C43" s="79">
        <v>125.6</v>
      </c>
      <c r="E43" s="73" t="s">
        <v>47</v>
      </c>
      <c r="F43" s="74"/>
      <c r="G43" s="74"/>
      <c r="H43" s="74"/>
      <c r="I43" s="76"/>
      <c r="K43" s="86">
        <v>37956</v>
      </c>
      <c r="L43" s="74">
        <v>699.58</v>
      </c>
      <c r="M43" s="74">
        <v>669.64</v>
      </c>
      <c r="N43" s="74"/>
      <c r="O43" s="82"/>
      <c r="P43" s="83"/>
      <c r="Q43" s="84"/>
      <c r="R43" s="83"/>
      <c r="S43" s="85"/>
      <c r="T43" s="75"/>
    </row>
    <row r="44" spans="1:20" ht="15.75" thickBot="1" x14ac:dyDescent="0.3">
      <c r="A44" s="73" t="s">
        <v>47</v>
      </c>
      <c r="B44" s="74"/>
      <c r="C44" s="76"/>
      <c r="E44" s="90">
        <v>1</v>
      </c>
      <c r="F44" s="91" t="s">
        <v>48</v>
      </c>
      <c r="G44" s="91"/>
      <c r="H44" s="91"/>
      <c r="I44" s="92"/>
      <c r="K44" s="86">
        <v>37987</v>
      </c>
      <c r="L44" s="74">
        <v>702.85</v>
      </c>
      <c r="M44" s="74">
        <v>661.77</v>
      </c>
      <c r="N44" s="74"/>
      <c r="O44" s="82">
        <v>2004</v>
      </c>
      <c r="P44" s="83">
        <f>AVERAGE(L44:L55)</f>
        <v>709.22833333333335</v>
      </c>
      <c r="Q44" s="84">
        <f>LN(P44/P32)</f>
        <v>2.5921933214078353E-2</v>
      </c>
      <c r="R44" s="83">
        <f>AVERAGE(M44:M55)</f>
        <v>672.95083333333343</v>
      </c>
      <c r="S44" s="85">
        <f>LN(R44/R32)</f>
        <v>2.4433557135934904E-2</v>
      </c>
      <c r="T44" s="75"/>
    </row>
    <row r="45" spans="1:20" x14ac:dyDescent="0.25">
      <c r="A45" s="73">
        <v>2</v>
      </c>
      <c r="B45" s="74" t="s">
        <v>49</v>
      </c>
      <c r="C45" s="76"/>
      <c r="E45" s="72" t="s">
        <v>50</v>
      </c>
      <c r="K45" s="86">
        <v>38018</v>
      </c>
      <c r="L45" s="74">
        <v>706.01</v>
      </c>
      <c r="M45" s="74">
        <v>663.24</v>
      </c>
      <c r="N45" s="74"/>
      <c r="O45" s="82"/>
      <c r="P45" s="83"/>
      <c r="Q45" s="84"/>
      <c r="R45" s="83"/>
      <c r="S45" s="85"/>
      <c r="T45" s="75"/>
    </row>
    <row r="46" spans="1:20" x14ac:dyDescent="0.25">
      <c r="A46" s="73">
        <v>9</v>
      </c>
      <c r="B46" s="74" t="s">
        <v>51</v>
      </c>
      <c r="C46" s="76"/>
      <c r="E46" s="72" t="s">
        <v>52</v>
      </c>
      <c r="K46" s="86">
        <v>38047</v>
      </c>
      <c r="L46" s="74">
        <v>705.86</v>
      </c>
      <c r="M46" s="74">
        <v>664.04</v>
      </c>
      <c r="N46" s="74"/>
      <c r="O46" s="82"/>
      <c r="P46" s="83"/>
      <c r="Q46" s="84"/>
      <c r="R46" s="83"/>
      <c r="S46" s="85"/>
      <c r="T46" s="75"/>
    </row>
    <row r="47" spans="1:20" ht="15" customHeight="1" x14ac:dyDescent="0.25">
      <c r="A47" s="73">
        <v>15</v>
      </c>
      <c r="B47" s="74" t="s">
        <v>53</v>
      </c>
      <c r="C47" s="76"/>
      <c r="E47" s="72" t="s">
        <v>54</v>
      </c>
      <c r="K47" s="86">
        <v>38078</v>
      </c>
      <c r="L47" s="74">
        <v>704.99</v>
      </c>
      <c r="M47" s="74">
        <v>671.63</v>
      </c>
      <c r="N47" s="74"/>
      <c r="O47" s="82"/>
      <c r="P47" s="83"/>
      <c r="Q47" s="84"/>
      <c r="R47" s="83"/>
      <c r="S47" s="85"/>
      <c r="T47" s="75"/>
    </row>
    <row r="48" spans="1:20" x14ac:dyDescent="0.25">
      <c r="A48" s="73" t="s">
        <v>50</v>
      </c>
      <c r="B48" s="74"/>
      <c r="C48" s="76"/>
      <c r="K48" s="86">
        <v>38108</v>
      </c>
      <c r="L48" s="74">
        <v>709.33</v>
      </c>
      <c r="M48" s="74">
        <v>672.36</v>
      </c>
      <c r="N48" s="74"/>
      <c r="O48" s="82"/>
      <c r="P48" s="83"/>
      <c r="Q48" s="84"/>
      <c r="R48" s="83"/>
      <c r="S48" s="85"/>
      <c r="T48" s="75"/>
    </row>
    <row r="49" spans="1:20" x14ac:dyDescent="0.25">
      <c r="A49" s="73" t="s">
        <v>55</v>
      </c>
      <c r="B49" s="74"/>
      <c r="C49" s="76"/>
      <c r="K49" s="86">
        <v>38139</v>
      </c>
      <c r="L49" s="74">
        <v>707.36</v>
      </c>
      <c r="M49" s="74">
        <v>676.44</v>
      </c>
      <c r="N49" s="74"/>
      <c r="O49" s="82"/>
      <c r="P49" s="83"/>
      <c r="Q49" s="84"/>
      <c r="R49" s="83"/>
      <c r="S49" s="85"/>
      <c r="T49" s="75"/>
    </row>
    <row r="50" spans="1:20" ht="15.75" thickBot="1" x14ac:dyDescent="0.3">
      <c r="A50" s="90" t="s">
        <v>54</v>
      </c>
      <c r="B50" s="91"/>
      <c r="C50" s="92"/>
      <c r="K50" s="86">
        <v>38169</v>
      </c>
      <c r="L50" s="74">
        <v>706.27</v>
      </c>
      <c r="M50" s="74">
        <v>671.59</v>
      </c>
      <c r="N50" s="74"/>
      <c r="O50" s="82"/>
      <c r="P50" s="83"/>
      <c r="Q50" s="84"/>
      <c r="R50" s="83"/>
      <c r="S50" s="85"/>
      <c r="T50" s="75"/>
    </row>
    <row r="51" spans="1:20" x14ac:dyDescent="0.25">
      <c r="K51" s="86">
        <v>38200</v>
      </c>
      <c r="L51" s="74">
        <v>707.62</v>
      </c>
      <c r="M51" s="74">
        <v>669.21</v>
      </c>
      <c r="N51" s="74"/>
      <c r="O51" s="82"/>
      <c r="P51" s="83"/>
      <c r="Q51" s="84"/>
      <c r="R51" s="83"/>
      <c r="S51" s="85"/>
      <c r="T51" s="75"/>
    </row>
    <row r="52" spans="1:20" x14ac:dyDescent="0.25">
      <c r="K52" s="86">
        <v>38231</v>
      </c>
      <c r="L52" s="74">
        <v>711.81</v>
      </c>
      <c r="M52" s="74">
        <v>693.56</v>
      </c>
      <c r="N52" s="74"/>
      <c r="O52" s="82"/>
      <c r="P52" s="83"/>
      <c r="Q52" s="84"/>
      <c r="R52" s="83"/>
      <c r="S52" s="85"/>
      <c r="T52" s="75"/>
    </row>
    <row r="53" spans="1:20" x14ac:dyDescent="0.25">
      <c r="K53" s="86">
        <v>38261</v>
      </c>
      <c r="L53" s="74">
        <v>711.67</v>
      </c>
      <c r="M53" s="74">
        <v>669.09</v>
      </c>
      <c r="N53" s="74"/>
      <c r="O53" s="82"/>
      <c r="P53" s="83"/>
      <c r="Q53" s="84"/>
      <c r="R53" s="83"/>
      <c r="S53" s="85"/>
      <c r="T53" s="75"/>
    </row>
    <row r="54" spans="1:20" x14ac:dyDescent="0.25">
      <c r="K54" s="86">
        <v>38292</v>
      </c>
      <c r="L54" s="74">
        <v>716.36</v>
      </c>
      <c r="M54" s="74">
        <v>674.05</v>
      </c>
      <c r="N54" s="74"/>
      <c r="O54" s="82"/>
      <c r="P54" s="83"/>
      <c r="Q54" s="84"/>
      <c r="R54" s="83"/>
      <c r="S54" s="85"/>
      <c r="T54" s="75"/>
    </row>
    <row r="55" spans="1:20" x14ac:dyDescent="0.25">
      <c r="K55" s="86">
        <v>38322</v>
      </c>
      <c r="L55" s="74">
        <v>720.61</v>
      </c>
      <c r="M55" s="74">
        <v>688.43</v>
      </c>
      <c r="N55" s="74"/>
      <c r="O55" s="82"/>
      <c r="P55" s="83"/>
      <c r="Q55" s="84"/>
      <c r="R55" s="83"/>
      <c r="S55" s="85"/>
      <c r="T55" s="75"/>
    </row>
    <row r="56" spans="1:20" x14ac:dyDescent="0.25">
      <c r="K56" s="86">
        <v>38353</v>
      </c>
      <c r="L56" s="74">
        <v>725.98</v>
      </c>
      <c r="M56" s="74">
        <v>681.22</v>
      </c>
      <c r="N56" s="74"/>
      <c r="O56" s="82">
        <v>2005</v>
      </c>
      <c r="P56" s="83">
        <f>AVERAGE(L56:L67)</f>
        <v>736.91250000000002</v>
      </c>
      <c r="Q56" s="84">
        <f>LN(P56/P44)</f>
        <v>3.8291636061335683E-2</v>
      </c>
      <c r="R56" s="83">
        <f>AVERAGE(M56:M67)</f>
        <v>694.67916666666667</v>
      </c>
      <c r="S56" s="85">
        <f>LN(R56/R44)</f>
        <v>3.1777837277386402E-2</v>
      </c>
      <c r="T56" s="75"/>
    </row>
    <row r="57" spans="1:20" x14ac:dyDescent="0.25">
      <c r="K57" s="86">
        <v>38384</v>
      </c>
      <c r="L57" s="74">
        <v>736.7</v>
      </c>
      <c r="M57" s="74">
        <v>690.89</v>
      </c>
      <c r="N57" s="74"/>
      <c r="O57" s="82"/>
      <c r="P57" s="83"/>
      <c r="Q57" s="84"/>
      <c r="R57" s="83"/>
      <c r="S57" s="85"/>
      <c r="T57" s="75"/>
    </row>
    <row r="58" spans="1:20" x14ac:dyDescent="0.25">
      <c r="K58" s="86">
        <v>38412</v>
      </c>
      <c r="L58" s="74">
        <v>725.56</v>
      </c>
      <c r="M58" s="74">
        <v>699.03</v>
      </c>
      <c r="N58" s="74"/>
      <c r="O58" s="82"/>
      <c r="P58" s="83"/>
      <c r="Q58" s="84"/>
      <c r="R58" s="83"/>
      <c r="S58" s="85"/>
      <c r="T58" s="75"/>
    </row>
    <row r="59" spans="1:20" x14ac:dyDescent="0.25">
      <c r="K59" s="86">
        <v>38443</v>
      </c>
      <c r="L59" s="74">
        <v>730.22</v>
      </c>
      <c r="M59" s="74">
        <v>682.19</v>
      </c>
      <c r="N59" s="74"/>
      <c r="O59" s="82"/>
      <c r="P59" s="83"/>
      <c r="Q59" s="84"/>
      <c r="R59" s="83"/>
      <c r="S59" s="85"/>
      <c r="T59" s="75"/>
    </row>
    <row r="60" spans="1:20" x14ac:dyDescent="0.25">
      <c r="K60" s="86">
        <v>38473</v>
      </c>
      <c r="L60" s="74">
        <v>732.71</v>
      </c>
      <c r="M60" s="74">
        <v>685.83</v>
      </c>
      <c r="N60" s="74"/>
      <c r="O60" s="82"/>
      <c r="P60" s="83"/>
      <c r="Q60" s="84"/>
      <c r="R60" s="83"/>
      <c r="S60" s="85"/>
      <c r="T60" s="75"/>
    </row>
    <row r="61" spans="1:20" x14ac:dyDescent="0.25">
      <c r="K61" s="86">
        <v>38504</v>
      </c>
      <c r="L61" s="74">
        <v>737.1</v>
      </c>
      <c r="M61" s="74">
        <v>700.34</v>
      </c>
      <c r="N61" s="74"/>
      <c r="O61" s="82"/>
      <c r="P61" s="83"/>
      <c r="Q61" s="84"/>
      <c r="R61" s="83"/>
      <c r="S61" s="85"/>
      <c r="T61" s="75"/>
    </row>
    <row r="62" spans="1:20" x14ac:dyDescent="0.25">
      <c r="K62" s="86">
        <v>38534</v>
      </c>
      <c r="L62" s="74">
        <v>732.84</v>
      </c>
      <c r="M62" s="74">
        <v>694.32</v>
      </c>
      <c r="N62" s="74"/>
      <c r="O62" s="82"/>
      <c r="P62" s="83"/>
      <c r="Q62" s="84"/>
      <c r="R62" s="83"/>
      <c r="S62" s="85"/>
      <c r="T62" s="75"/>
    </row>
    <row r="63" spans="1:20" x14ac:dyDescent="0.25">
      <c r="K63" s="86">
        <v>38565</v>
      </c>
      <c r="L63" s="74">
        <v>737.35</v>
      </c>
      <c r="M63" s="74">
        <v>695.83</v>
      </c>
      <c r="N63" s="74"/>
      <c r="O63" s="82"/>
      <c r="P63" s="83"/>
      <c r="Q63" s="84"/>
      <c r="R63" s="83"/>
      <c r="S63" s="85"/>
      <c r="T63" s="75"/>
    </row>
    <row r="64" spans="1:20" x14ac:dyDescent="0.25">
      <c r="K64" s="86">
        <v>38596</v>
      </c>
      <c r="L64" s="74">
        <v>750.28</v>
      </c>
      <c r="M64" s="74">
        <v>712.67</v>
      </c>
      <c r="N64" s="74"/>
      <c r="O64" s="82"/>
      <c r="P64" s="83"/>
      <c r="Q64" s="84"/>
      <c r="R64" s="83"/>
      <c r="S64" s="85"/>
      <c r="T64" s="75"/>
    </row>
    <row r="65" spans="11:20" x14ac:dyDescent="0.25">
      <c r="K65" s="86">
        <v>38626</v>
      </c>
      <c r="L65" s="74">
        <v>745.05</v>
      </c>
      <c r="M65" s="74">
        <v>697.4</v>
      </c>
      <c r="N65" s="74"/>
      <c r="O65" s="82"/>
      <c r="P65" s="83"/>
      <c r="Q65" s="84"/>
      <c r="R65" s="83"/>
      <c r="S65" s="85"/>
      <c r="T65" s="75"/>
    </row>
    <row r="66" spans="11:20" x14ac:dyDescent="0.25">
      <c r="K66" s="86">
        <v>38657</v>
      </c>
      <c r="L66" s="74">
        <v>744.17</v>
      </c>
      <c r="M66" s="74">
        <v>692.96</v>
      </c>
      <c r="N66" s="74"/>
      <c r="O66" s="82"/>
      <c r="P66" s="83"/>
      <c r="Q66" s="84"/>
      <c r="R66" s="83"/>
      <c r="S66" s="85"/>
      <c r="T66" s="75"/>
    </row>
    <row r="67" spans="11:20" x14ac:dyDescent="0.25">
      <c r="K67" s="86">
        <v>38687</v>
      </c>
      <c r="L67" s="74">
        <v>744.99</v>
      </c>
      <c r="M67" s="74">
        <v>703.47</v>
      </c>
      <c r="N67" s="74"/>
      <c r="O67" s="82"/>
      <c r="P67" s="83"/>
      <c r="Q67" s="84"/>
      <c r="R67" s="83"/>
      <c r="S67" s="85"/>
      <c r="T67" s="75"/>
    </row>
    <row r="68" spans="11:20" x14ac:dyDescent="0.25">
      <c r="K68" s="86">
        <v>38718</v>
      </c>
      <c r="L68" s="74">
        <v>746.01</v>
      </c>
      <c r="M68" s="74">
        <v>688.44</v>
      </c>
      <c r="N68" s="74"/>
      <c r="O68" s="82">
        <v>2006</v>
      </c>
      <c r="P68" s="83">
        <f>AVERAGE(L68:L79)</f>
        <v>755.02583333333325</v>
      </c>
      <c r="Q68" s="84">
        <f>LN(P68/P56)</f>
        <v>2.4282804417204727E-2</v>
      </c>
      <c r="R68" s="83">
        <f>AVERAGE(M68:M79)</f>
        <v>707.25416666666672</v>
      </c>
      <c r="S68" s="85">
        <f>LN(R68/R56)</f>
        <v>1.79399932424881E-2</v>
      </c>
      <c r="T68" s="75"/>
    </row>
    <row r="69" spans="11:20" x14ac:dyDescent="0.25">
      <c r="K69" s="86">
        <v>38749</v>
      </c>
      <c r="L69" s="74">
        <v>750.93</v>
      </c>
      <c r="M69" s="74">
        <v>694.92</v>
      </c>
      <c r="N69" s="74"/>
      <c r="O69" s="82"/>
      <c r="P69" s="83"/>
      <c r="Q69" s="84"/>
      <c r="R69" s="83"/>
      <c r="S69" s="85"/>
      <c r="T69" s="75"/>
    </row>
    <row r="70" spans="11:20" x14ac:dyDescent="0.25">
      <c r="K70" s="86">
        <v>38777</v>
      </c>
      <c r="L70" s="74">
        <v>750.61</v>
      </c>
      <c r="M70" s="74">
        <v>709.29</v>
      </c>
      <c r="N70" s="74"/>
      <c r="O70" s="82"/>
      <c r="P70" s="83"/>
      <c r="Q70" s="84"/>
      <c r="R70" s="83"/>
      <c r="S70" s="85"/>
      <c r="T70" s="75"/>
    </row>
    <row r="71" spans="11:20" x14ac:dyDescent="0.25">
      <c r="K71" s="86">
        <v>38808</v>
      </c>
      <c r="L71" s="74">
        <v>750.6</v>
      </c>
      <c r="M71" s="74">
        <v>699.91</v>
      </c>
      <c r="N71" s="74"/>
      <c r="O71" s="82"/>
      <c r="P71" s="83"/>
      <c r="Q71" s="84"/>
      <c r="R71" s="83"/>
      <c r="S71" s="85"/>
      <c r="T71" s="75"/>
    </row>
    <row r="72" spans="11:20" x14ac:dyDescent="0.25">
      <c r="K72" s="86">
        <v>38838</v>
      </c>
      <c r="L72" s="74">
        <v>750.39</v>
      </c>
      <c r="M72" s="74">
        <v>699.08</v>
      </c>
      <c r="N72" s="74"/>
      <c r="O72" s="82"/>
      <c r="P72" s="83"/>
      <c r="Q72" s="84"/>
      <c r="R72" s="83"/>
      <c r="S72" s="85"/>
      <c r="T72" s="75"/>
    </row>
    <row r="73" spans="11:20" x14ac:dyDescent="0.25">
      <c r="K73" s="86">
        <v>38869</v>
      </c>
      <c r="L73" s="74">
        <v>753.78</v>
      </c>
      <c r="M73" s="74">
        <v>715.61</v>
      </c>
      <c r="N73" s="74"/>
      <c r="O73" s="82"/>
      <c r="P73" s="83"/>
      <c r="Q73" s="84"/>
      <c r="R73" s="83"/>
      <c r="S73" s="85"/>
      <c r="T73" s="75"/>
    </row>
    <row r="74" spans="11:20" x14ac:dyDescent="0.25">
      <c r="K74" s="86">
        <v>38899</v>
      </c>
      <c r="L74" s="74">
        <v>751.03</v>
      </c>
      <c r="M74" s="74">
        <v>707.34</v>
      </c>
      <c r="N74" s="74"/>
      <c r="O74" s="82"/>
      <c r="P74" s="83"/>
      <c r="Q74" s="84"/>
      <c r="R74" s="83"/>
      <c r="S74" s="85"/>
      <c r="T74" s="75"/>
    </row>
    <row r="75" spans="11:20" x14ac:dyDescent="0.25">
      <c r="K75" s="86">
        <v>38930</v>
      </c>
      <c r="L75" s="74">
        <v>754.27</v>
      </c>
      <c r="M75" s="74">
        <v>722.85</v>
      </c>
      <c r="N75" s="74"/>
      <c r="O75" s="82"/>
      <c r="P75" s="83"/>
      <c r="Q75" s="84"/>
      <c r="R75" s="83"/>
      <c r="S75" s="85"/>
      <c r="T75" s="75"/>
    </row>
    <row r="76" spans="11:20" x14ac:dyDescent="0.25">
      <c r="K76" s="86">
        <v>38961</v>
      </c>
      <c r="L76" s="74">
        <v>757.17</v>
      </c>
      <c r="M76" s="74">
        <v>700.33</v>
      </c>
      <c r="N76" s="74"/>
      <c r="O76" s="82"/>
      <c r="P76" s="83"/>
      <c r="Q76" s="84"/>
      <c r="R76" s="83"/>
      <c r="S76" s="85"/>
      <c r="T76" s="75"/>
    </row>
    <row r="77" spans="11:20" x14ac:dyDescent="0.25">
      <c r="K77" s="86">
        <v>38991</v>
      </c>
      <c r="L77" s="74">
        <v>761.66</v>
      </c>
      <c r="M77" s="74">
        <v>705.09</v>
      </c>
      <c r="N77" s="74"/>
      <c r="O77" s="82"/>
      <c r="P77" s="83"/>
      <c r="Q77" s="84"/>
      <c r="R77" s="83"/>
      <c r="S77" s="85"/>
      <c r="T77" s="75"/>
    </row>
    <row r="78" spans="11:20" x14ac:dyDescent="0.25">
      <c r="K78" s="86">
        <v>39022</v>
      </c>
      <c r="L78" s="74">
        <v>760.43</v>
      </c>
      <c r="M78" s="74">
        <v>726.55</v>
      </c>
      <c r="N78" s="74"/>
      <c r="O78" s="82"/>
      <c r="P78" s="83"/>
      <c r="Q78" s="84"/>
      <c r="R78" s="83"/>
      <c r="S78" s="85"/>
      <c r="T78" s="75"/>
    </row>
    <row r="79" spans="11:20" x14ac:dyDescent="0.25">
      <c r="K79" s="86">
        <v>39052</v>
      </c>
      <c r="L79" s="74">
        <v>773.43</v>
      </c>
      <c r="M79" s="74">
        <v>717.64</v>
      </c>
      <c r="N79" s="74"/>
      <c r="O79" s="82"/>
      <c r="P79" s="83"/>
      <c r="Q79" s="84"/>
      <c r="R79" s="83"/>
      <c r="S79" s="85"/>
      <c r="T79" s="75"/>
    </row>
    <row r="80" spans="11:20" x14ac:dyDescent="0.25">
      <c r="K80" s="86">
        <v>39083</v>
      </c>
      <c r="L80" s="74">
        <v>773.74</v>
      </c>
      <c r="M80" s="74">
        <v>714.71</v>
      </c>
      <c r="N80" s="74"/>
      <c r="O80" s="82">
        <v>2007</v>
      </c>
      <c r="P80" s="83">
        <f>AVERAGE(L80:L91)</f>
        <v>787.47833333333335</v>
      </c>
      <c r="Q80" s="84">
        <f>LN(P80/P68)</f>
        <v>4.2083892094579238E-2</v>
      </c>
      <c r="R80" s="83">
        <f>AVERAGE(M80:M91)</f>
        <v>737.03750000000002</v>
      </c>
      <c r="S80" s="85">
        <f>LN(R80/R68)</f>
        <v>4.1248671321176829E-2</v>
      </c>
      <c r="T80" s="75"/>
    </row>
    <row r="81" spans="11:20" x14ac:dyDescent="0.25">
      <c r="K81" s="86">
        <v>39114</v>
      </c>
      <c r="L81" s="74">
        <v>776.59</v>
      </c>
      <c r="M81" s="74">
        <v>724.87</v>
      </c>
      <c r="N81" s="74"/>
      <c r="O81" s="82"/>
      <c r="P81" s="83"/>
      <c r="Q81" s="84"/>
      <c r="R81" s="83"/>
      <c r="S81" s="85"/>
      <c r="T81" s="75"/>
    </row>
    <row r="82" spans="11:20" x14ac:dyDescent="0.25">
      <c r="K82" s="86">
        <v>39142</v>
      </c>
      <c r="L82" s="74">
        <v>784.12</v>
      </c>
      <c r="M82" s="74">
        <v>741.89</v>
      </c>
      <c r="N82" s="74"/>
      <c r="O82" s="82"/>
      <c r="P82" s="83"/>
      <c r="Q82" s="84"/>
      <c r="R82" s="83"/>
      <c r="S82" s="85"/>
      <c r="T82" s="75"/>
    </row>
    <row r="83" spans="11:20" x14ac:dyDescent="0.25">
      <c r="K83" s="86">
        <v>39173</v>
      </c>
      <c r="L83" s="74">
        <v>781.63</v>
      </c>
      <c r="M83" s="74">
        <v>728.72</v>
      </c>
      <c r="N83" s="74"/>
      <c r="O83" s="82"/>
      <c r="P83" s="83"/>
      <c r="Q83" s="84"/>
      <c r="R83" s="83"/>
      <c r="S83" s="85"/>
      <c r="T83" s="75"/>
    </row>
    <row r="84" spans="11:20" x14ac:dyDescent="0.25">
      <c r="K84" s="86">
        <v>39203</v>
      </c>
      <c r="L84" s="74">
        <v>784.88</v>
      </c>
      <c r="M84" s="74">
        <v>753.13</v>
      </c>
      <c r="N84" s="74"/>
      <c r="O84" s="82"/>
      <c r="P84" s="83"/>
      <c r="Q84" s="84"/>
      <c r="R84" s="83"/>
      <c r="S84" s="85"/>
      <c r="T84" s="75"/>
    </row>
    <row r="85" spans="11:20" x14ac:dyDescent="0.25">
      <c r="K85" s="86">
        <v>39234</v>
      </c>
      <c r="L85" s="74">
        <v>792.89</v>
      </c>
      <c r="M85" s="74">
        <v>733.87</v>
      </c>
      <c r="N85" s="74"/>
      <c r="O85" s="82"/>
      <c r="P85" s="83"/>
      <c r="Q85" s="84"/>
      <c r="R85" s="83"/>
      <c r="S85" s="85"/>
      <c r="T85" s="75"/>
    </row>
    <row r="86" spans="11:20" x14ac:dyDescent="0.25">
      <c r="K86" s="86">
        <v>39264</v>
      </c>
      <c r="L86" s="74">
        <v>788.28</v>
      </c>
      <c r="M86" s="74">
        <v>738.01</v>
      </c>
      <c r="N86" s="74"/>
      <c r="O86" s="82"/>
      <c r="P86" s="83"/>
      <c r="Q86" s="84"/>
      <c r="R86" s="83"/>
      <c r="S86" s="85"/>
      <c r="T86" s="75"/>
    </row>
    <row r="87" spans="11:20" x14ac:dyDescent="0.25">
      <c r="K87" s="86">
        <v>39295</v>
      </c>
      <c r="L87" s="74">
        <v>784.22</v>
      </c>
      <c r="M87" s="74">
        <v>741.58</v>
      </c>
      <c r="N87" s="74"/>
      <c r="O87" s="82"/>
      <c r="P87" s="83"/>
      <c r="Q87" s="84"/>
      <c r="R87" s="83"/>
      <c r="S87" s="85"/>
      <c r="T87" s="75"/>
    </row>
    <row r="88" spans="11:20" x14ac:dyDescent="0.25">
      <c r="K88" s="86">
        <v>39326</v>
      </c>
      <c r="L88" s="74">
        <v>790.93</v>
      </c>
      <c r="M88" s="74">
        <v>737.51</v>
      </c>
      <c r="N88" s="74"/>
      <c r="O88" s="82"/>
      <c r="P88" s="83"/>
      <c r="Q88" s="84"/>
      <c r="R88" s="83"/>
      <c r="S88" s="85"/>
      <c r="T88" s="75"/>
    </row>
    <row r="89" spans="11:20" x14ac:dyDescent="0.25">
      <c r="K89" s="86">
        <v>39356</v>
      </c>
      <c r="L89" s="74">
        <v>793.66</v>
      </c>
      <c r="M89" s="74">
        <v>734.75</v>
      </c>
      <c r="N89" s="74"/>
      <c r="O89" s="82"/>
      <c r="P89" s="83"/>
      <c r="Q89" s="84"/>
      <c r="R89" s="83"/>
      <c r="S89" s="85"/>
      <c r="T89" s="75"/>
    </row>
    <row r="90" spans="11:20" x14ac:dyDescent="0.25">
      <c r="K90" s="86">
        <v>39387</v>
      </c>
      <c r="L90" s="74">
        <v>799.24</v>
      </c>
      <c r="M90" s="74">
        <v>748.81</v>
      </c>
      <c r="N90" s="74"/>
      <c r="O90" s="82"/>
      <c r="P90" s="83"/>
      <c r="Q90" s="84"/>
      <c r="R90" s="83"/>
      <c r="S90" s="85"/>
      <c r="T90" s="75"/>
    </row>
    <row r="91" spans="11:20" x14ac:dyDescent="0.25">
      <c r="K91" s="86">
        <v>39417</v>
      </c>
      <c r="L91" s="74">
        <v>799.56</v>
      </c>
      <c r="M91" s="74">
        <v>746.6</v>
      </c>
      <c r="N91" s="74"/>
      <c r="O91" s="82"/>
      <c r="P91" s="83"/>
      <c r="Q91" s="84"/>
      <c r="R91" s="83"/>
      <c r="S91" s="85"/>
      <c r="T91" s="75"/>
    </row>
    <row r="92" spans="11:20" x14ac:dyDescent="0.25">
      <c r="K92" s="86">
        <v>39448</v>
      </c>
      <c r="L92" s="74">
        <v>797.61</v>
      </c>
      <c r="M92" s="74">
        <v>749.85</v>
      </c>
      <c r="N92" s="74"/>
      <c r="O92" s="82">
        <v>2008</v>
      </c>
      <c r="P92" s="83">
        <f>AVERAGE(L92:L103)</f>
        <v>810.21166666666659</v>
      </c>
      <c r="Q92" s="84">
        <f>LN(P92/P80)</f>
        <v>2.8459673307826193E-2</v>
      </c>
      <c r="R92" s="83">
        <f>AVERAGE(M92:M103)</f>
        <v>750.94833333333327</v>
      </c>
      <c r="S92" s="85">
        <f>LN(R92/R80)</f>
        <v>1.8698079389397448E-2</v>
      </c>
      <c r="T92" s="75"/>
    </row>
    <row r="93" spans="11:20" x14ac:dyDescent="0.25">
      <c r="K93" s="86">
        <v>39479</v>
      </c>
      <c r="L93" s="74">
        <v>809.63</v>
      </c>
      <c r="M93" s="74">
        <v>735.17</v>
      </c>
      <c r="N93" s="74"/>
      <c r="O93" s="82"/>
      <c r="P93" s="83"/>
      <c r="Q93" s="84"/>
      <c r="R93" s="83"/>
      <c r="S93" s="85"/>
      <c r="T93" s="75"/>
    </row>
    <row r="94" spans="11:20" x14ac:dyDescent="0.25">
      <c r="K94" s="86">
        <v>39508</v>
      </c>
      <c r="L94" s="74">
        <v>808.42</v>
      </c>
      <c r="M94" s="74">
        <v>749.89</v>
      </c>
      <c r="N94" s="74"/>
      <c r="O94" s="82"/>
      <c r="P94" s="83"/>
      <c r="Q94" s="84"/>
      <c r="R94" s="83"/>
      <c r="S94" s="85"/>
      <c r="T94" s="75"/>
    </row>
    <row r="95" spans="11:20" x14ac:dyDescent="0.25">
      <c r="K95" s="86">
        <v>39539</v>
      </c>
      <c r="L95" s="74">
        <v>810.43</v>
      </c>
      <c r="M95" s="74">
        <v>755.26</v>
      </c>
      <c r="N95" s="74"/>
      <c r="O95" s="82"/>
      <c r="P95" s="83"/>
      <c r="Q95" s="84"/>
      <c r="R95" s="83"/>
      <c r="S95" s="85"/>
      <c r="T95" s="75"/>
    </row>
    <row r="96" spans="11:20" x14ac:dyDescent="0.25">
      <c r="K96" s="86">
        <v>39569</v>
      </c>
      <c r="L96" s="74">
        <v>806.87</v>
      </c>
      <c r="M96" s="74">
        <v>759.5</v>
      </c>
      <c r="N96" s="74"/>
      <c r="O96" s="82"/>
      <c r="P96" s="83"/>
      <c r="Q96" s="84"/>
      <c r="R96" s="83"/>
      <c r="S96" s="85"/>
      <c r="T96" s="75"/>
    </row>
    <row r="97" spans="11:20" x14ac:dyDescent="0.25">
      <c r="K97" s="86">
        <v>39600</v>
      </c>
      <c r="L97" s="74">
        <v>811.87</v>
      </c>
      <c r="M97" s="74">
        <v>750.73</v>
      </c>
      <c r="N97" s="74"/>
      <c r="O97" s="82"/>
      <c r="P97" s="83"/>
      <c r="Q97" s="84"/>
      <c r="R97" s="83"/>
      <c r="S97" s="85"/>
      <c r="T97" s="75"/>
    </row>
    <row r="98" spans="11:20" x14ac:dyDescent="0.25">
      <c r="K98" s="86">
        <v>39630</v>
      </c>
      <c r="L98" s="74">
        <v>807.37</v>
      </c>
      <c r="M98" s="74">
        <v>769.07</v>
      </c>
      <c r="N98" s="74"/>
      <c r="O98" s="82"/>
      <c r="P98" s="83"/>
      <c r="Q98" s="84"/>
      <c r="R98" s="83"/>
      <c r="S98" s="85"/>
      <c r="T98" s="75"/>
    </row>
    <row r="99" spans="11:20" x14ac:dyDescent="0.25">
      <c r="K99" s="86">
        <v>39661</v>
      </c>
      <c r="L99" s="74">
        <v>805.95</v>
      </c>
      <c r="M99" s="74">
        <v>736.4</v>
      </c>
      <c r="N99" s="74"/>
      <c r="O99" s="82"/>
      <c r="P99" s="83"/>
      <c r="Q99" s="84"/>
      <c r="R99" s="83"/>
      <c r="S99" s="85"/>
      <c r="T99" s="75"/>
    </row>
    <row r="100" spans="11:20" x14ac:dyDescent="0.25">
      <c r="K100" s="86">
        <v>39692</v>
      </c>
      <c r="L100" s="74">
        <v>813.11</v>
      </c>
      <c r="M100" s="74">
        <v>743.24</v>
      </c>
      <c r="N100" s="74"/>
      <c r="O100" s="82"/>
      <c r="P100" s="83"/>
      <c r="Q100" s="84"/>
      <c r="R100" s="83"/>
      <c r="S100" s="85"/>
      <c r="T100" s="75"/>
    </row>
    <row r="101" spans="11:20" x14ac:dyDescent="0.25">
      <c r="K101" s="86">
        <v>39722</v>
      </c>
      <c r="L101" s="74">
        <v>817.93</v>
      </c>
      <c r="M101" s="74">
        <v>762.82</v>
      </c>
      <c r="N101" s="74"/>
      <c r="O101" s="82"/>
      <c r="P101" s="83"/>
      <c r="Q101" s="84"/>
      <c r="R101" s="83"/>
      <c r="S101" s="85"/>
      <c r="T101" s="75"/>
    </row>
    <row r="102" spans="11:20" x14ac:dyDescent="0.25">
      <c r="K102" s="86">
        <v>39753</v>
      </c>
      <c r="L102" s="74">
        <v>818.72</v>
      </c>
      <c r="M102" s="74">
        <v>749.37</v>
      </c>
      <c r="N102" s="74"/>
      <c r="O102" s="82"/>
      <c r="P102" s="83"/>
      <c r="Q102" s="84"/>
      <c r="R102" s="83"/>
      <c r="S102" s="85"/>
      <c r="T102" s="75"/>
    </row>
    <row r="103" spans="11:20" x14ac:dyDescent="0.25">
      <c r="K103" s="86">
        <v>39783</v>
      </c>
      <c r="L103" s="74">
        <v>814.63</v>
      </c>
      <c r="M103" s="74">
        <v>750.08</v>
      </c>
      <c r="N103" s="74"/>
      <c r="O103" s="82"/>
      <c r="P103" s="83"/>
      <c r="Q103" s="84"/>
      <c r="R103" s="83"/>
      <c r="S103" s="85"/>
      <c r="T103" s="75"/>
    </row>
    <row r="104" spans="11:20" x14ac:dyDescent="0.25">
      <c r="K104" s="86">
        <v>39814</v>
      </c>
      <c r="L104" s="74">
        <v>815.16</v>
      </c>
      <c r="M104" s="74">
        <v>741.95</v>
      </c>
      <c r="N104" s="74"/>
      <c r="O104" s="82">
        <v>2009</v>
      </c>
      <c r="P104" s="83">
        <f>AVERAGE(L104:L115)</f>
        <v>822.54916666666668</v>
      </c>
      <c r="Q104" s="84">
        <f>LN(P104/P92)</f>
        <v>1.5112727553672064E-2</v>
      </c>
      <c r="R104" s="83">
        <f>AVERAGE(M104:M115)</f>
        <v>758.76666666666654</v>
      </c>
      <c r="S104" s="85">
        <f>LN(R104/R92)</f>
        <v>1.0357455847074702E-2</v>
      </c>
      <c r="T104" s="75"/>
    </row>
    <row r="105" spans="11:20" x14ac:dyDescent="0.25">
      <c r="K105" s="86">
        <v>39845</v>
      </c>
      <c r="L105" s="74">
        <v>824.75</v>
      </c>
      <c r="M105" s="74">
        <v>753.1</v>
      </c>
      <c r="N105" s="74"/>
      <c r="O105" s="82"/>
      <c r="P105" s="83"/>
      <c r="Q105" s="84"/>
      <c r="R105" s="83"/>
      <c r="S105" s="85"/>
      <c r="T105" s="75"/>
    </row>
    <row r="106" spans="11:20" x14ac:dyDescent="0.25">
      <c r="K106" s="86">
        <v>39873</v>
      </c>
      <c r="L106" s="74">
        <v>824.43</v>
      </c>
      <c r="M106" s="74">
        <v>751.48</v>
      </c>
      <c r="N106" s="74"/>
      <c r="O106" s="82"/>
      <c r="P106" s="83"/>
      <c r="Q106" s="84"/>
      <c r="R106" s="83"/>
      <c r="S106" s="85"/>
      <c r="T106" s="75"/>
    </row>
    <row r="107" spans="11:20" x14ac:dyDescent="0.25">
      <c r="K107" s="86">
        <v>39904</v>
      </c>
      <c r="L107" s="74">
        <v>817.7</v>
      </c>
      <c r="M107" s="74">
        <v>755.76</v>
      </c>
      <c r="N107" s="74"/>
      <c r="O107" s="82"/>
      <c r="P107" s="83"/>
      <c r="Q107" s="84"/>
      <c r="R107" s="83"/>
      <c r="S107" s="85"/>
      <c r="T107" s="75"/>
    </row>
    <row r="108" spans="11:20" x14ac:dyDescent="0.25">
      <c r="K108" s="86">
        <v>39934</v>
      </c>
      <c r="L108" s="74">
        <v>815.8</v>
      </c>
      <c r="M108" s="74">
        <v>750.98</v>
      </c>
      <c r="N108" s="74"/>
      <c r="O108" s="82"/>
      <c r="P108" s="83"/>
      <c r="Q108" s="84"/>
      <c r="R108" s="83"/>
      <c r="S108" s="85"/>
      <c r="T108" s="75"/>
    </row>
    <row r="109" spans="11:20" x14ac:dyDescent="0.25">
      <c r="K109" s="86">
        <v>39965</v>
      </c>
      <c r="L109" s="74">
        <v>823</v>
      </c>
      <c r="M109" s="74">
        <v>766.63</v>
      </c>
      <c r="N109" s="74"/>
      <c r="O109" s="82"/>
      <c r="P109" s="83"/>
      <c r="Q109" s="84"/>
      <c r="R109" s="83"/>
      <c r="S109" s="85"/>
      <c r="T109" s="75"/>
    </row>
    <row r="110" spans="11:20" x14ac:dyDescent="0.25">
      <c r="K110" s="86">
        <v>39995</v>
      </c>
      <c r="L110" s="74">
        <v>818.55</v>
      </c>
      <c r="M110" s="74">
        <v>768.27</v>
      </c>
      <c r="N110" s="74"/>
      <c r="O110" s="82"/>
      <c r="P110" s="83"/>
      <c r="Q110" s="84"/>
      <c r="R110" s="83"/>
      <c r="S110" s="85"/>
      <c r="T110" s="75"/>
    </row>
    <row r="111" spans="11:20" x14ac:dyDescent="0.25">
      <c r="K111" s="86">
        <v>40026</v>
      </c>
      <c r="L111" s="74">
        <v>816.35</v>
      </c>
      <c r="M111" s="74">
        <v>761.36</v>
      </c>
      <c r="N111" s="74"/>
      <c r="O111" s="82"/>
      <c r="P111" s="83"/>
      <c r="Q111" s="84"/>
      <c r="R111" s="83"/>
      <c r="S111" s="85"/>
      <c r="T111" s="75"/>
    </row>
    <row r="112" spans="11:20" x14ac:dyDescent="0.25">
      <c r="K112" s="86">
        <v>40057</v>
      </c>
      <c r="L112" s="74">
        <v>826.19</v>
      </c>
      <c r="M112" s="74">
        <v>764.42</v>
      </c>
      <c r="N112" s="74"/>
      <c r="O112" s="82"/>
      <c r="P112" s="83"/>
      <c r="Q112" s="84"/>
      <c r="R112" s="83"/>
      <c r="S112" s="85"/>
      <c r="T112" s="75"/>
    </row>
    <row r="113" spans="11:20" x14ac:dyDescent="0.25">
      <c r="K113" s="86">
        <v>40087</v>
      </c>
      <c r="L113" s="74">
        <v>825.57</v>
      </c>
      <c r="M113" s="74">
        <v>760.82</v>
      </c>
      <c r="N113" s="74"/>
      <c r="O113" s="82"/>
      <c r="P113" s="83"/>
      <c r="Q113" s="84"/>
      <c r="R113" s="83"/>
      <c r="S113" s="85"/>
      <c r="T113" s="75"/>
    </row>
    <row r="114" spans="11:20" x14ac:dyDescent="0.25">
      <c r="K114" s="86">
        <v>40118</v>
      </c>
      <c r="L114" s="74">
        <v>828.6</v>
      </c>
      <c r="M114" s="74">
        <v>762.38</v>
      </c>
      <c r="N114" s="74"/>
      <c r="O114" s="82"/>
      <c r="P114" s="83"/>
      <c r="Q114" s="84"/>
      <c r="R114" s="83"/>
      <c r="S114" s="85"/>
      <c r="T114" s="75"/>
    </row>
    <row r="115" spans="11:20" x14ac:dyDescent="0.25">
      <c r="K115" s="86">
        <v>40148</v>
      </c>
      <c r="L115" s="74">
        <v>834.49</v>
      </c>
      <c r="M115" s="74">
        <v>768.05</v>
      </c>
      <c r="N115" s="74"/>
      <c r="O115" s="82"/>
      <c r="P115" s="83"/>
      <c r="Q115" s="84"/>
      <c r="R115" s="83"/>
      <c r="S115" s="85"/>
      <c r="T115" s="75"/>
    </row>
    <row r="116" spans="11:20" x14ac:dyDescent="0.25">
      <c r="K116" s="86">
        <v>40179</v>
      </c>
      <c r="L116" s="74">
        <v>833.49</v>
      </c>
      <c r="M116" s="74">
        <v>759.83</v>
      </c>
      <c r="N116" s="74"/>
      <c r="O116" s="82">
        <v>2010</v>
      </c>
      <c r="P116" s="83">
        <f>AVERAGE(L116:L127)</f>
        <v>852.33833333333348</v>
      </c>
      <c r="Q116" s="84">
        <f>LN(P116/P104)</f>
        <v>3.5575294900104408E-2</v>
      </c>
      <c r="R116" s="83">
        <f>AVERAGE(M116:M127)</f>
        <v>784.00416666666661</v>
      </c>
      <c r="S116" s="85">
        <f>LN(R116/R104)</f>
        <v>3.2720026876902571E-2</v>
      </c>
      <c r="T116" s="75"/>
    </row>
    <row r="117" spans="11:20" x14ac:dyDescent="0.25">
      <c r="K117" s="86">
        <v>40210</v>
      </c>
      <c r="L117" s="74">
        <v>848.15</v>
      </c>
      <c r="M117" s="74">
        <v>771.21</v>
      </c>
      <c r="N117" s="74"/>
      <c r="O117" s="82"/>
      <c r="P117" s="83"/>
      <c r="Q117" s="84"/>
      <c r="R117" s="83"/>
      <c r="S117" s="85"/>
      <c r="T117" s="75"/>
    </row>
    <row r="118" spans="11:20" x14ac:dyDescent="0.25">
      <c r="K118" s="86">
        <v>40238</v>
      </c>
      <c r="L118" s="74">
        <v>846.09</v>
      </c>
      <c r="M118" s="74">
        <v>771.12</v>
      </c>
      <c r="N118" s="74"/>
      <c r="O118" s="82"/>
      <c r="P118" s="83"/>
      <c r="Q118" s="84"/>
      <c r="R118" s="83"/>
      <c r="S118" s="85"/>
      <c r="T118" s="75"/>
    </row>
    <row r="119" spans="11:20" x14ac:dyDescent="0.25">
      <c r="K119" s="86">
        <v>40269</v>
      </c>
      <c r="L119" s="74">
        <v>845.45</v>
      </c>
      <c r="M119" s="74">
        <v>775.43</v>
      </c>
      <c r="N119" s="74"/>
      <c r="O119" s="82"/>
      <c r="P119" s="83"/>
      <c r="Q119" s="84"/>
      <c r="R119" s="83"/>
      <c r="S119" s="85"/>
      <c r="T119" s="75"/>
    </row>
    <row r="120" spans="11:20" x14ac:dyDescent="0.25">
      <c r="K120" s="86">
        <v>40299</v>
      </c>
      <c r="L120" s="74">
        <v>844.69</v>
      </c>
      <c r="M120" s="74">
        <v>779.91</v>
      </c>
      <c r="N120" s="74"/>
      <c r="O120" s="82"/>
      <c r="P120" s="83"/>
      <c r="Q120" s="84"/>
      <c r="R120" s="83"/>
      <c r="S120" s="85"/>
      <c r="T120" s="75"/>
    </row>
    <row r="121" spans="11:20" x14ac:dyDescent="0.25">
      <c r="K121" s="86">
        <v>40330</v>
      </c>
      <c r="L121" s="74">
        <v>851.8</v>
      </c>
      <c r="M121" s="74">
        <v>792.13</v>
      </c>
      <c r="N121" s="74"/>
      <c r="O121" s="82"/>
      <c r="P121" s="83"/>
      <c r="Q121" s="84"/>
      <c r="R121" s="83"/>
      <c r="S121" s="85"/>
      <c r="T121" s="75"/>
    </row>
    <row r="122" spans="11:20" x14ac:dyDescent="0.25">
      <c r="K122" s="86">
        <v>40360</v>
      </c>
      <c r="L122" s="74">
        <v>849.5</v>
      </c>
      <c r="M122" s="74">
        <v>784.93</v>
      </c>
      <c r="N122" s="74"/>
      <c r="O122" s="82"/>
      <c r="P122" s="83"/>
      <c r="Q122" s="84"/>
      <c r="R122" s="83"/>
      <c r="S122" s="85"/>
      <c r="T122" s="75"/>
    </row>
    <row r="123" spans="11:20" x14ac:dyDescent="0.25">
      <c r="K123" s="86">
        <v>40391</v>
      </c>
      <c r="L123" s="74">
        <v>853.18</v>
      </c>
      <c r="M123" s="74">
        <v>785.25</v>
      </c>
      <c r="N123" s="74"/>
      <c r="O123" s="82"/>
      <c r="P123" s="83"/>
      <c r="Q123" s="84"/>
      <c r="R123" s="83"/>
      <c r="S123" s="85"/>
      <c r="T123" s="75"/>
    </row>
    <row r="124" spans="11:20" x14ac:dyDescent="0.25">
      <c r="K124" s="86">
        <v>40422</v>
      </c>
      <c r="L124" s="74">
        <v>862.71</v>
      </c>
      <c r="M124" s="74">
        <v>796.23</v>
      </c>
      <c r="N124" s="74"/>
      <c r="O124" s="82"/>
      <c r="P124" s="83"/>
      <c r="Q124" s="84"/>
      <c r="R124" s="83"/>
      <c r="S124" s="85"/>
      <c r="T124" s="75"/>
    </row>
    <row r="125" spans="11:20" x14ac:dyDescent="0.25">
      <c r="K125" s="86">
        <v>40452</v>
      </c>
      <c r="L125" s="74">
        <v>860.33</v>
      </c>
      <c r="M125" s="74">
        <v>789.76</v>
      </c>
      <c r="N125" s="74"/>
      <c r="O125" s="82"/>
      <c r="P125" s="83"/>
      <c r="Q125" s="84"/>
      <c r="R125" s="83"/>
      <c r="S125" s="85"/>
      <c r="T125" s="75"/>
    </row>
    <row r="126" spans="11:20" x14ac:dyDescent="0.25">
      <c r="K126" s="86">
        <v>40483</v>
      </c>
      <c r="L126" s="74">
        <v>864.34</v>
      </c>
      <c r="M126" s="74">
        <v>797.97</v>
      </c>
      <c r="N126" s="74"/>
      <c r="O126" s="82"/>
      <c r="P126" s="83"/>
      <c r="Q126" s="84"/>
      <c r="R126" s="83"/>
      <c r="S126" s="85"/>
      <c r="T126" s="75"/>
    </row>
    <row r="127" spans="11:20" x14ac:dyDescent="0.25">
      <c r="K127" s="86">
        <v>40513</v>
      </c>
      <c r="L127" s="74">
        <v>868.33</v>
      </c>
      <c r="M127" s="74">
        <v>804.28</v>
      </c>
      <c r="N127" s="74"/>
      <c r="O127" s="82"/>
      <c r="P127" s="83"/>
      <c r="Q127" s="84"/>
      <c r="R127" s="83"/>
      <c r="S127" s="85"/>
      <c r="T127" s="75"/>
    </row>
    <row r="128" spans="11:20" x14ac:dyDescent="0.25">
      <c r="K128" s="86">
        <v>40544</v>
      </c>
      <c r="L128" s="74">
        <v>871.46</v>
      </c>
      <c r="M128" s="74">
        <v>791.57</v>
      </c>
      <c r="N128" s="74"/>
      <c r="O128" s="82">
        <v>2011</v>
      </c>
      <c r="P128" s="83">
        <f>AVERAGE(L128:L139)</f>
        <v>873.63499999999988</v>
      </c>
      <c r="Q128" s="84">
        <f>LN(P128/P116)</f>
        <v>2.4679115435277864E-2</v>
      </c>
      <c r="R128" s="83">
        <f>AVERAGE(M128:M139)</f>
        <v>803.64250000000004</v>
      </c>
      <c r="S128" s="85">
        <f>LN(R128/R116)</f>
        <v>2.4740183588637176E-2</v>
      </c>
      <c r="T128" s="75"/>
    </row>
    <row r="129" spans="11:20" x14ac:dyDescent="0.25">
      <c r="K129" s="86">
        <v>40575</v>
      </c>
      <c r="L129" s="74">
        <v>877.69</v>
      </c>
      <c r="M129" s="74">
        <v>800.76</v>
      </c>
      <c r="N129" s="74"/>
      <c r="O129" s="82"/>
      <c r="P129" s="83"/>
      <c r="Q129" s="84"/>
      <c r="R129" s="83"/>
      <c r="S129" s="85"/>
      <c r="T129" s="75"/>
    </row>
    <row r="130" spans="11:20" x14ac:dyDescent="0.25">
      <c r="K130" s="86">
        <v>40603</v>
      </c>
      <c r="L130" s="74">
        <v>873.87</v>
      </c>
      <c r="M130" s="74">
        <v>803.17</v>
      </c>
      <c r="N130" s="74"/>
      <c r="O130" s="82"/>
      <c r="P130" s="83"/>
      <c r="Q130" s="84"/>
      <c r="R130" s="83"/>
      <c r="S130" s="85"/>
      <c r="T130" s="75"/>
    </row>
    <row r="131" spans="11:20" x14ac:dyDescent="0.25">
      <c r="K131" s="86">
        <v>40634</v>
      </c>
      <c r="L131" s="74">
        <v>869.69</v>
      </c>
      <c r="M131" s="74">
        <v>793.68</v>
      </c>
      <c r="N131" s="74"/>
      <c r="O131" s="82"/>
      <c r="P131" s="83"/>
      <c r="Q131" s="84"/>
      <c r="R131" s="83"/>
      <c r="S131" s="85"/>
      <c r="T131" s="75"/>
    </row>
    <row r="132" spans="11:20" x14ac:dyDescent="0.25">
      <c r="K132" s="86">
        <v>40664</v>
      </c>
      <c r="L132" s="74">
        <v>869.37</v>
      </c>
      <c r="M132" s="74">
        <v>796.69</v>
      </c>
      <c r="N132" s="74"/>
      <c r="O132" s="82"/>
      <c r="P132" s="83"/>
      <c r="Q132" s="84"/>
      <c r="R132" s="83"/>
      <c r="S132" s="85"/>
      <c r="T132" s="75"/>
    </row>
    <row r="133" spans="11:20" x14ac:dyDescent="0.25">
      <c r="K133" s="86">
        <v>40695</v>
      </c>
      <c r="L133" s="74">
        <v>871.53</v>
      </c>
      <c r="M133" s="74">
        <v>809.63</v>
      </c>
      <c r="N133" s="74"/>
      <c r="O133" s="82"/>
      <c r="P133" s="83"/>
      <c r="Q133" s="84"/>
      <c r="R133" s="83"/>
      <c r="S133" s="85"/>
      <c r="T133" s="75"/>
    </row>
    <row r="134" spans="11:20" x14ac:dyDescent="0.25">
      <c r="K134" s="86">
        <v>40725</v>
      </c>
      <c r="L134" s="74">
        <v>865.16</v>
      </c>
      <c r="M134" s="74">
        <v>804.37</v>
      </c>
      <c r="N134" s="74"/>
      <c r="O134" s="82"/>
      <c r="P134" s="83"/>
      <c r="Q134" s="84"/>
      <c r="R134" s="83"/>
      <c r="S134" s="85"/>
      <c r="T134" s="75"/>
    </row>
    <row r="135" spans="11:20" x14ac:dyDescent="0.25">
      <c r="K135" s="86">
        <v>40756</v>
      </c>
      <c r="L135" s="74">
        <v>867.96</v>
      </c>
      <c r="M135" s="74">
        <v>794.17</v>
      </c>
      <c r="N135" s="74"/>
      <c r="O135" s="82"/>
      <c r="P135" s="83"/>
      <c r="Q135" s="84"/>
      <c r="R135" s="83"/>
      <c r="S135" s="85"/>
      <c r="T135" s="75"/>
    </row>
    <row r="136" spans="11:20" x14ac:dyDescent="0.25">
      <c r="K136" s="86">
        <v>40787</v>
      </c>
      <c r="L136" s="74">
        <v>869.99</v>
      </c>
      <c r="M136" s="74">
        <v>804.92</v>
      </c>
      <c r="N136" s="74"/>
      <c r="O136" s="82"/>
      <c r="P136" s="83"/>
      <c r="Q136" s="84"/>
      <c r="R136" s="83"/>
      <c r="S136" s="85"/>
      <c r="T136" s="75"/>
    </row>
    <row r="137" spans="11:20" x14ac:dyDescent="0.25">
      <c r="K137" s="86">
        <v>40817</v>
      </c>
      <c r="L137" s="74">
        <v>882.22</v>
      </c>
      <c r="M137" s="74">
        <v>811.86</v>
      </c>
      <c r="N137" s="74"/>
      <c r="O137" s="82"/>
      <c r="P137" s="83"/>
      <c r="Q137" s="84"/>
      <c r="R137" s="83"/>
      <c r="S137" s="85"/>
      <c r="T137" s="75"/>
    </row>
    <row r="138" spans="11:20" x14ac:dyDescent="0.25">
      <c r="K138" s="86">
        <v>40848</v>
      </c>
      <c r="L138" s="74">
        <v>880.6</v>
      </c>
      <c r="M138" s="74">
        <v>814.03</v>
      </c>
      <c r="N138" s="74"/>
      <c r="O138" s="82"/>
      <c r="P138" s="83"/>
      <c r="Q138" s="84"/>
      <c r="R138" s="83"/>
      <c r="S138" s="85"/>
      <c r="T138" s="75"/>
    </row>
    <row r="139" spans="11:20" x14ac:dyDescent="0.25">
      <c r="K139" s="86">
        <v>40878</v>
      </c>
      <c r="L139" s="74">
        <v>884.08</v>
      </c>
      <c r="M139" s="74">
        <v>818.86</v>
      </c>
      <c r="N139" s="74"/>
      <c r="O139" s="82"/>
      <c r="P139" s="83"/>
      <c r="Q139" s="84"/>
      <c r="R139" s="83"/>
      <c r="S139" s="85"/>
      <c r="T139" s="75"/>
    </row>
    <row r="140" spans="11:20" x14ac:dyDescent="0.25">
      <c r="K140" s="86">
        <v>40909</v>
      </c>
      <c r="L140" s="74">
        <v>883.56</v>
      </c>
      <c r="M140" s="74">
        <v>800.77</v>
      </c>
      <c r="N140" s="74"/>
      <c r="O140" s="82">
        <v>2012</v>
      </c>
      <c r="P140" s="83">
        <f>AVERAGE(L140:L151)</f>
        <v>895.4758333333333</v>
      </c>
      <c r="Q140" s="84">
        <f>LN(P140/P128)</f>
        <v>2.4692566060175999E-2</v>
      </c>
      <c r="R140" s="83">
        <f>AVERAGE(M140:M151)</f>
        <v>822.77333333333343</v>
      </c>
      <c r="S140" s="85">
        <f>LN(R140/R128)</f>
        <v>2.352622904474699E-2</v>
      </c>
      <c r="T140" s="75"/>
    </row>
    <row r="141" spans="11:20" x14ac:dyDescent="0.25">
      <c r="K141" s="86">
        <v>40940</v>
      </c>
      <c r="L141" s="74">
        <v>887.85</v>
      </c>
      <c r="M141" s="74">
        <v>809.92</v>
      </c>
      <c r="N141" s="74"/>
      <c r="O141" s="82"/>
      <c r="P141" s="83"/>
      <c r="Q141" s="84"/>
      <c r="R141" s="83"/>
      <c r="S141" s="85"/>
      <c r="T141" s="75"/>
    </row>
    <row r="142" spans="11:20" x14ac:dyDescent="0.25">
      <c r="K142" s="86">
        <v>40969</v>
      </c>
      <c r="L142" s="74">
        <v>890.2</v>
      </c>
      <c r="M142" s="74">
        <v>818.97</v>
      </c>
      <c r="N142" s="74"/>
      <c r="O142" s="82"/>
      <c r="P142" s="83"/>
      <c r="Q142" s="84"/>
      <c r="R142" s="83"/>
      <c r="S142" s="85"/>
      <c r="T142" s="75"/>
    </row>
    <row r="143" spans="11:20" x14ac:dyDescent="0.25">
      <c r="K143" s="86">
        <v>41000</v>
      </c>
      <c r="L143" s="74">
        <v>889.14</v>
      </c>
      <c r="M143" s="74">
        <v>812.71</v>
      </c>
      <c r="N143" s="74"/>
      <c r="O143" s="82"/>
      <c r="P143" s="83"/>
      <c r="Q143" s="84"/>
      <c r="R143" s="83"/>
      <c r="S143" s="85"/>
      <c r="T143" s="75"/>
    </row>
    <row r="144" spans="11:20" x14ac:dyDescent="0.25">
      <c r="K144" s="86">
        <v>41030</v>
      </c>
      <c r="L144" s="74">
        <v>888.13</v>
      </c>
      <c r="M144" s="74">
        <v>831.6</v>
      </c>
      <c r="N144" s="74"/>
      <c r="O144" s="82"/>
      <c r="P144" s="83"/>
      <c r="Q144" s="84"/>
      <c r="R144" s="83"/>
      <c r="S144" s="85"/>
      <c r="T144" s="75"/>
    </row>
    <row r="145" spans="11:20" x14ac:dyDescent="0.25">
      <c r="K145" s="86">
        <v>41061</v>
      </c>
      <c r="L145" s="74">
        <v>895.01</v>
      </c>
      <c r="M145" s="74">
        <v>810.63</v>
      </c>
      <c r="N145" s="74"/>
      <c r="O145" s="82"/>
      <c r="P145" s="83"/>
      <c r="Q145" s="84"/>
      <c r="R145" s="83"/>
      <c r="S145" s="85"/>
      <c r="T145" s="75"/>
    </row>
    <row r="146" spans="11:20" x14ac:dyDescent="0.25">
      <c r="K146" s="86">
        <v>41091</v>
      </c>
      <c r="L146" s="74">
        <v>897.3</v>
      </c>
      <c r="M146" s="74">
        <v>820.95</v>
      </c>
      <c r="N146" s="74"/>
      <c r="O146" s="82"/>
      <c r="P146" s="83"/>
      <c r="Q146" s="84"/>
      <c r="R146" s="83"/>
      <c r="S146" s="85"/>
      <c r="T146" s="75"/>
    </row>
    <row r="147" spans="11:20" x14ac:dyDescent="0.25">
      <c r="K147" s="86">
        <v>41122</v>
      </c>
      <c r="L147" s="74">
        <v>899.83</v>
      </c>
      <c r="M147" s="74">
        <v>836.33</v>
      </c>
      <c r="N147" s="74"/>
      <c r="O147" s="82"/>
      <c r="P147" s="83"/>
      <c r="Q147" s="84"/>
      <c r="R147" s="83"/>
      <c r="S147" s="85"/>
      <c r="T147" s="75"/>
    </row>
    <row r="148" spans="11:20" x14ac:dyDescent="0.25">
      <c r="K148" s="86">
        <v>41153</v>
      </c>
      <c r="L148" s="74">
        <v>898.91</v>
      </c>
      <c r="M148" s="74">
        <v>829.74</v>
      </c>
      <c r="N148" s="74"/>
      <c r="O148" s="82"/>
      <c r="P148" s="83"/>
      <c r="Q148" s="84"/>
      <c r="R148" s="83"/>
      <c r="S148" s="85"/>
      <c r="T148" s="75"/>
    </row>
    <row r="149" spans="11:20" x14ac:dyDescent="0.25">
      <c r="K149" s="86">
        <v>41183</v>
      </c>
      <c r="L149" s="74">
        <v>903.56</v>
      </c>
      <c r="M149" s="74">
        <v>830.7</v>
      </c>
      <c r="N149" s="74"/>
      <c r="O149" s="82"/>
      <c r="P149" s="83"/>
      <c r="Q149" s="84"/>
      <c r="R149" s="83"/>
      <c r="S149" s="85"/>
      <c r="T149" s="75"/>
    </row>
    <row r="150" spans="11:20" x14ac:dyDescent="0.25">
      <c r="K150" s="86">
        <v>41214</v>
      </c>
      <c r="L150" s="74">
        <v>904.01</v>
      </c>
      <c r="M150" s="74">
        <v>838.04</v>
      </c>
      <c r="N150" s="74"/>
      <c r="O150" s="82"/>
      <c r="P150" s="83"/>
      <c r="Q150" s="84"/>
      <c r="R150" s="83"/>
      <c r="S150" s="85"/>
      <c r="T150" s="75"/>
    </row>
    <row r="151" spans="11:20" x14ac:dyDescent="0.25">
      <c r="K151" s="86">
        <v>41244</v>
      </c>
      <c r="L151" s="74">
        <v>908.21</v>
      </c>
      <c r="M151" s="74">
        <v>832.92</v>
      </c>
      <c r="N151" s="74"/>
      <c r="O151" s="82"/>
      <c r="P151" s="83"/>
      <c r="Q151" s="84"/>
      <c r="R151" s="83"/>
      <c r="S151" s="85"/>
      <c r="T151" s="75"/>
    </row>
    <row r="152" spans="11:20" x14ac:dyDescent="0.25">
      <c r="K152" s="86">
        <v>41275</v>
      </c>
      <c r="L152" s="74">
        <v>898.74</v>
      </c>
      <c r="M152" s="74">
        <v>823.87</v>
      </c>
      <c r="N152" s="74"/>
      <c r="O152" s="82">
        <v>2013</v>
      </c>
      <c r="P152" s="83">
        <f>AVERAGE(L152:L163)</f>
        <v>911.36166666666679</v>
      </c>
      <c r="Q152" s="84">
        <f>LN(P152/P140)</f>
        <v>1.7584583759720315E-2</v>
      </c>
      <c r="R152" s="83">
        <f>AVERAGE(M152:M163)</f>
        <v>832.49833333333333</v>
      </c>
      <c r="S152" s="85">
        <f>LN(R152/R140)</f>
        <v>1.1750472255073138E-2</v>
      </c>
      <c r="T152" s="75"/>
    </row>
    <row r="153" spans="11:20" x14ac:dyDescent="0.25">
      <c r="K153" s="86">
        <v>41306</v>
      </c>
      <c r="L153" s="74">
        <v>912.06</v>
      </c>
      <c r="M153" s="74">
        <v>826.77</v>
      </c>
      <c r="N153" s="74"/>
      <c r="O153" s="82"/>
      <c r="P153" s="83"/>
      <c r="Q153" s="84"/>
      <c r="R153" s="83"/>
      <c r="S153" s="85"/>
      <c r="T153" s="75"/>
    </row>
    <row r="154" spans="11:20" x14ac:dyDescent="0.25">
      <c r="K154" s="86">
        <v>41334</v>
      </c>
      <c r="L154" s="74">
        <v>905.38</v>
      </c>
      <c r="M154" s="74">
        <v>810.82</v>
      </c>
      <c r="N154" s="74"/>
      <c r="O154" s="82"/>
      <c r="P154" s="83"/>
      <c r="Q154" s="84"/>
      <c r="R154" s="83"/>
      <c r="S154" s="85"/>
      <c r="T154" s="75"/>
    </row>
    <row r="155" spans="11:20" x14ac:dyDescent="0.25">
      <c r="K155" s="86">
        <v>41365</v>
      </c>
      <c r="L155" s="74">
        <v>905.58</v>
      </c>
      <c r="M155" s="74">
        <v>824.95</v>
      </c>
      <c r="N155" s="74"/>
      <c r="O155" s="82"/>
      <c r="P155" s="83"/>
      <c r="Q155" s="84"/>
      <c r="R155" s="83"/>
      <c r="S155" s="85"/>
      <c r="T155" s="75"/>
    </row>
    <row r="156" spans="11:20" x14ac:dyDescent="0.25">
      <c r="K156" s="86">
        <v>41395</v>
      </c>
      <c r="L156" s="74">
        <v>910.78</v>
      </c>
      <c r="M156" s="74">
        <v>841.86</v>
      </c>
      <c r="N156" s="74"/>
      <c r="O156" s="82"/>
      <c r="P156" s="83"/>
      <c r="Q156" s="84"/>
      <c r="R156" s="83"/>
      <c r="S156" s="85"/>
      <c r="T156" s="75"/>
    </row>
    <row r="157" spans="11:20" x14ac:dyDescent="0.25">
      <c r="K157" s="86">
        <v>41426</v>
      </c>
      <c r="L157" s="74">
        <v>911.89</v>
      </c>
      <c r="M157" s="74">
        <v>838.99</v>
      </c>
      <c r="N157" s="74"/>
      <c r="O157" s="82"/>
      <c r="P157" s="83"/>
      <c r="Q157" s="84"/>
      <c r="R157" s="83"/>
      <c r="S157" s="85"/>
      <c r="T157" s="75"/>
    </row>
    <row r="158" spans="11:20" x14ac:dyDescent="0.25">
      <c r="K158" s="86">
        <v>41456</v>
      </c>
      <c r="L158" s="74">
        <v>907.1</v>
      </c>
      <c r="M158" s="74">
        <v>834.16</v>
      </c>
      <c r="N158" s="74"/>
      <c r="O158" s="82"/>
      <c r="P158" s="83"/>
      <c r="Q158" s="84"/>
      <c r="R158" s="83"/>
      <c r="S158" s="85"/>
      <c r="T158" s="75"/>
    </row>
    <row r="159" spans="11:20" x14ac:dyDescent="0.25">
      <c r="K159" s="86">
        <v>41487</v>
      </c>
      <c r="L159" s="74">
        <v>907.21</v>
      </c>
      <c r="M159" s="74">
        <v>832.63</v>
      </c>
      <c r="N159" s="74"/>
      <c r="O159" s="82"/>
      <c r="P159" s="83"/>
      <c r="Q159" s="84"/>
      <c r="R159" s="83"/>
      <c r="S159" s="85"/>
      <c r="T159" s="75"/>
    </row>
    <row r="160" spans="11:20" x14ac:dyDescent="0.25">
      <c r="K160" s="86">
        <v>41518</v>
      </c>
      <c r="L160" s="74">
        <v>908.06</v>
      </c>
      <c r="M160" s="74">
        <v>832.7</v>
      </c>
      <c r="N160" s="74"/>
      <c r="O160" s="82"/>
      <c r="P160" s="83"/>
      <c r="Q160" s="84"/>
      <c r="R160" s="83"/>
      <c r="S160" s="85"/>
      <c r="T160" s="75"/>
    </row>
    <row r="161" spans="11:20" x14ac:dyDescent="0.25">
      <c r="K161" s="86">
        <v>41548</v>
      </c>
      <c r="L161" s="74">
        <v>916.28</v>
      </c>
      <c r="M161" s="74">
        <v>851.55</v>
      </c>
      <c r="N161" s="74"/>
      <c r="O161" s="82"/>
      <c r="P161" s="83"/>
      <c r="Q161" s="84"/>
      <c r="R161" s="83"/>
      <c r="S161" s="85"/>
      <c r="T161" s="75"/>
    </row>
    <row r="162" spans="11:20" x14ac:dyDescent="0.25">
      <c r="K162" s="86">
        <v>41579</v>
      </c>
      <c r="L162" s="74">
        <v>922.59</v>
      </c>
      <c r="M162" s="74">
        <v>827.42</v>
      </c>
      <c r="N162" s="74"/>
      <c r="O162" s="82"/>
      <c r="P162" s="83"/>
      <c r="Q162" s="84"/>
      <c r="R162" s="83"/>
      <c r="S162" s="85"/>
      <c r="T162" s="75"/>
    </row>
    <row r="163" spans="11:20" x14ac:dyDescent="0.25">
      <c r="K163" s="86">
        <v>41609</v>
      </c>
      <c r="L163" s="74">
        <v>930.67</v>
      </c>
      <c r="M163" s="74">
        <v>844.26</v>
      </c>
      <c r="N163" s="74"/>
      <c r="O163" s="82"/>
      <c r="P163" s="83"/>
      <c r="Q163" s="84"/>
      <c r="R163" s="83"/>
      <c r="S163" s="85"/>
      <c r="T163" s="75"/>
    </row>
    <row r="164" spans="11:20" x14ac:dyDescent="0.25">
      <c r="K164" s="86">
        <v>41640</v>
      </c>
      <c r="L164" s="74">
        <v>920.41</v>
      </c>
      <c r="M164" s="74">
        <v>834.65</v>
      </c>
      <c r="N164" s="74"/>
      <c r="O164" s="82">
        <v>2014</v>
      </c>
      <c r="P164" s="83">
        <f>AVERAGE(L164:L175)</f>
        <v>935.4941666666665</v>
      </c>
      <c r="Q164" s="84">
        <f>LN(P164/P152)</f>
        <v>2.6135092059472235E-2</v>
      </c>
      <c r="R164" s="83">
        <f>AVERAGE(M164:M175)</f>
        <v>849.56666666666661</v>
      </c>
      <c r="S164" s="85">
        <f>LN(R164/R152)</f>
        <v>2.0295195717998437E-2</v>
      </c>
      <c r="T164" s="75"/>
    </row>
    <row r="165" spans="11:20" x14ac:dyDescent="0.25">
      <c r="K165" s="86">
        <v>41671</v>
      </c>
      <c r="L165" s="74">
        <v>933.46</v>
      </c>
      <c r="M165" s="74">
        <v>838.61</v>
      </c>
      <c r="N165" s="74"/>
      <c r="O165" s="82"/>
      <c r="P165" s="83"/>
      <c r="Q165" s="84"/>
      <c r="R165" s="83"/>
      <c r="S165" s="85"/>
      <c r="T165" s="75"/>
    </row>
    <row r="166" spans="11:20" x14ac:dyDescent="0.25">
      <c r="K166" s="86">
        <v>41699</v>
      </c>
      <c r="L166" s="74">
        <v>931.06</v>
      </c>
      <c r="M166" s="74">
        <v>836.5</v>
      </c>
      <c r="N166" s="74"/>
      <c r="O166" s="82"/>
      <c r="P166" s="83"/>
      <c r="Q166" s="84"/>
      <c r="R166" s="83"/>
      <c r="S166" s="85"/>
      <c r="T166" s="75"/>
    </row>
    <row r="167" spans="11:20" x14ac:dyDescent="0.25">
      <c r="K167" s="86">
        <v>41730</v>
      </c>
      <c r="L167" s="74">
        <v>931.47</v>
      </c>
      <c r="M167" s="74">
        <v>843.25</v>
      </c>
      <c r="N167" s="74"/>
      <c r="O167" s="82"/>
      <c r="P167" s="83"/>
      <c r="Q167" s="84"/>
      <c r="R167" s="83"/>
      <c r="S167" s="85"/>
      <c r="T167" s="75"/>
    </row>
    <row r="168" spans="11:20" x14ac:dyDescent="0.25">
      <c r="K168" s="86">
        <v>41760</v>
      </c>
      <c r="L168" s="74">
        <v>932.92</v>
      </c>
      <c r="M168" s="74">
        <v>856.49</v>
      </c>
      <c r="N168" s="74"/>
      <c r="O168" s="82"/>
      <c r="P168" s="83"/>
      <c r="Q168" s="84"/>
      <c r="R168" s="83"/>
      <c r="S168" s="85"/>
      <c r="T168" s="75"/>
    </row>
    <row r="169" spans="11:20" x14ac:dyDescent="0.25">
      <c r="K169" s="86">
        <v>41791</v>
      </c>
      <c r="L169" s="74">
        <v>938.83</v>
      </c>
      <c r="M169" s="74">
        <v>857.33</v>
      </c>
      <c r="N169" s="74"/>
      <c r="O169" s="82"/>
      <c r="P169" s="83"/>
      <c r="Q169" s="84"/>
      <c r="R169" s="83"/>
      <c r="S169" s="85"/>
      <c r="T169" s="75"/>
    </row>
    <row r="170" spans="11:20" x14ac:dyDescent="0.25">
      <c r="K170" s="86">
        <v>41821</v>
      </c>
      <c r="L170" s="74">
        <v>939.65</v>
      </c>
      <c r="M170" s="74">
        <v>874.96</v>
      </c>
      <c r="N170" s="74"/>
      <c r="O170" s="82"/>
      <c r="P170" s="83"/>
      <c r="Q170" s="84"/>
      <c r="R170" s="83"/>
      <c r="S170" s="85"/>
      <c r="T170" s="75"/>
    </row>
    <row r="171" spans="11:20" x14ac:dyDescent="0.25">
      <c r="K171" s="86">
        <v>41852</v>
      </c>
      <c r="L171" s="74">
        <v>935.57</v>
      </c>
      <c r="M171" s="74">
        <v>843.91</v>
      </c>
      <c r="N171" s="74"/>
      <c r="O171" s="82"/>
      <c r="P171" s="83"/>
      <c r="Q171" s="84"/>
      <c r="R171" s="83"/>
      <c r="S171" s="85"/>
      <c r="T171" s="75"/>
    </row>
    <row r="172" spans="11:20" x14ac:dyDescent="0.25">
      <c r="K172" s="86">
        <v>41883</v>
      </c>
      <c r="L172" s="74">
        <v>935.1</v>
      </c>
      <c r="M172" s="74">
        <v>843.17</v>
      </c>
      <c r="N172" s="74"/>
      <c r="O172" s="82"/>
      <c r="P172" s="83"/>
      <c r="Q172" s="84"/>
      <c r="R172" s="83"/>
      <c r="S172" s="85"/>
      <c r="T172" s="75"/>
    </row>
    <row r="173" spans="11:20" x14ac:dyDescent="0.25">
      <c r="K173" s="86">
        <v>41913</v>
      </c>
      <c r="L173" s="74">
        <v>940.9</v>
      </c>
      <c r="M173" s="74">
        <v>858.95</v>
      </c>
      <c r="N173" s="74"/>
      <c r="O173" s="82"/>
      <c r="P173" s="83"/>
      <c r="Q173" s="84"/>
      <c r="R173" s="83"/>
      <c r="S173" s="85"/>
      <c r="T173" s="75"/>
    </row>
    <row r="174" spans="11:20" x14ac:dyDescent="0.25">
      <c r="K174" s="86">
        <v>41944</v>
      </c>
      <c r="L174" s="74">
        <v>938.14</v>
      </c>
      <c r="M174" s="74">
        <v>844.77</v>
      </c>
      <c r="N174" s="74"/>
      <c r="O174" s="82"/>
      <c r="P174" s="83"/>
      <c r="Q174" s="84"/>
      <c r="R174" s="83"/>
      <c r="S174" s="85"/>
      <c r="T174" s="75"/>
    </row>
    <row r="175" spans="11:20" x14ac:dyDescent="0.25">
      <c r="K175" s="86">
        <v>41974</v>
      </c>
      <c r="L175" s="74">
        <v>948.42</v>
      </c>
      <c r="M175" s="74">
        <v>862.21</v>
      </c>
      <c r="N175" s="74"/>
      <c r="O175" s="82"/>
      <c r="P175" s="83"/>
      <c r="Q175" s="84"/>
      <c r="R175" s="83"/>
      <c r="S175" s="85"/>
      <c r="T175" s="75"/>
    </row>
    <row r="176" spans="11:20" x14ac:dyDescent="0.25">
      <c r="K176" s="86">
        <v>42005</v>
      </c>
      <c r="L176" s="74">
        <v>945.1</v>
      </c>
      <c r="M176" s="74">
        <v>847.02</v>
      </c>
      <c r="N176" s="74"/>
      <c r="O176" s="82">
        <v>2015</v>
      </c>
      <c r="P176" s="83">
        <f>AVERAGE(L176:L187)</f>
        <v>952.22166666666669</v>
      </c>
      <c r="Q176" s="84">
        <f>LN(P176/P164)</f>
        <v>1.7722940654835845E-2</v>
      </c>
      <c r="R176" s="83">
        <f>AVERAGE(M176:M187)</f>
        <v>867.58083333333332</v>
      </c>
      <c r="S176" s="85">
        <f>LN(R176/R164)</f>
        <v>2.098227154643682E-2</v>
      </c>
      <c r="T176" s="75"/>
    </row>
    <row r="177" spans="11:20" x14ac:dyDescent="0.25">
      <c r="K177" s="86">
        <v>42036</v>
      </c>
      <c r="L177" s="74">
        <v>956.75</v>
      </c>
      <c r="M177" s="74">
        <v>857.82</v>
      </c>
      <c r="N177" s="74"/>
      <c r="O177" s="82"/>
      <c r="P177" s="83"/>
      <c r="Q177" s="84"/>
      <c r="R177" s="83"/>
      <c r="S177" s="85"/>
      <c r="T177" s="75"/>
    </row>
    <row r="178" spans="11:20" x14ac:dyDescent="0.25">
      <c r="K178" s="86">
        <v>42064</v>
      </c>
      <c r="L178" s="74">
        <v>956.86</v>
      </c>
      <c r="M178" s="74">
        <v>861.36</v>
      </c>
      <c r="N178" s="74"/>
      <c r="O178" s="82"/>
      <c r="P178" s="83"/>
      <c r="Q178" s="84"/>
      <c r="R178" s="83"/>
      <c r="S178" s="85"/>
      <c r="T178" s="75"/>
    </row>
    <row r="179" spans="11:20" x14ac:dyDescent="0.25">
      <c r="K179" s="86">
        <v>42095</v>
      </c>
      <c r="L179" s="74">
        <v>954.29</v>
      </c>
      <c r="M179" s="74">
        <v>888.37</v>
      </c>
      <c r="N179" s="74"/>
      <c r="O179" s="82"/>
      <c r="P179" s="83"/>
      <c r="Q179" s="84"/>
      <c r="R179" s="83"/>
      <c r="S179" s="85"/>
      <c r="T179" s="75"/>
    </row>
    <row r="180" spans="11:20" x14ac:dyDescent="0.25">
      <c r="K180" s="86">
        <v>42125</v>
      </c>
      <c r="L180" s="74">
        <v>944.93</v>
      </c>
      <c r="M180" s="74">
        <v>854.02</v>
      </c>
      <c r="N180" s="74"/>
      <c r="O180" s="82"/>
      <c r="P180" s="83"/>
      <c r="Q180" s="84"/>
      <c r="R180" s="83"/>
      <c r="S180" s="85"/>
      <c r="T180" s="75"/>
    </row>
    <row r="181" spans="11:20" x14ac:dyDescent="0.25">
      <c r="K181" s="86">
        <v>42156</v>
      </c>
      <c r="L181" s="74">
        <v>956.37</v>
      </c>
      <c r="M181" s="74">
        <v>875.06</v>
      </c>
      <c r="N181" s="74"/>
      <c r="O181" s="82"/>
      <c r="P181" s="83"/>
      <c r="Q181" s="84"/>
      <c r="R181" s="83"/>
      <c r="S181" s="85"/>
      <c r="T181" s="75"/>
    </row>
    <row r="182" spans="11:20" x14ac:dyDescent="0.25">
      <c r="K182" s="86">
        <v>42186</v>
      </c>
      <c r="L182" s="74">
        <v>953.47</v>
      </c>
      <c r="M182" s="74">
        <v>884.04</v>
      </c>
      <c r="N182" s="74"/>
      <c r="O182" s="82"/>
      <c r="P182" s="83"/>
      <c r="Q182" s="84"/>
      <c r="R182" s="83"/>
      <c r="S182" s="85"/>
      <c r="T182" s="75"/>
    </row>
    <row r="183" spans="11:20" x14ac:dyDescent="0.25">
      <c r="K183" s="86">
        <v>42217</v>
      </c>
      <c r="L183" s="74">
        <v>940.72</v>
      </c>
      <c r="M183" s="74">
        <v>857.86</v>
      </c>
      <c r="N183" s="74"/>
      <c r="O183" s="82"/>
      <c r="P183" s="83"/>
      <c r="Q183" s="84"/>
      <c r="R183" s="83"/>
      <c r="S183" s="85"/>
      <c r="T183" s="75"/>
    </row>
    <row r="184" spans="11:20" x14ac:dyDescent="0.25">
      <c r="K184" s="86">
        <v>42248</v>
      </c>
      <c r="L184" s="74">
        <v>948.9</v>
      </c>
      <c r="M184" s="74">
        <v>871.07</v>
      </c>
      <c r="N184" s="74"/>
      <c r="O184" s="82"/>
      <c r="P184" s="83"/>
      <c r="Q184" s="84"/>
      <c r="R184" s="83"/>
      <c r="S184" s="85"/>
      <c r="T184" s="75"/>
    </row>
    <row r="185" spans="11:20" x14ac:dyDescent="0.25">
      <c r="K185" s="86">
        <v>42278</v>
      </c>
      <c r="L185" s="74">
        <v>953.66</v>
      </c>
      <c r="M185" s="74">
        <v>878.19</v>
      </c>
      <c r="N185" s="74"/>
      <c r="O185" s="82"/>
      <c r="P185" s="83"/>
      <c r="Q185" s="84"/>
      <c r="R185" s="83"/>
      <c r="S185" s="85"/>
      <c r="T185" s="75"/>
    </row>
    <row r="186" spans="11:20" x14ac:dyDescent="0.25">
      <c r="K186" s="86">
        <v>42309</v>
      </c>
      <c r="L186" s="74">
        <v>950.9</v>
      </c>
      <c r="M186" s="74">
        <v>860.42</v>
      </c>
      <c r="N186" s="74"/>
      <c r="O186" s="82"/>
      <c r="P186" s="83"/>
      <c r="Q186" s="84"/>
      <c r="R186" s="83"/>
      <c r="S186" s="85"/>
      <c r="T186" s="75"/>
    </row>
    <row r="187" spans="11:20" x14ac:dyDescent="0.25">
      <c r="K187" s="86">
        <v>42339</v>
      </c>
      <c r="L187" s="74">
        <v>964.71</v>
      </c>
      <c r="M187" s="74">
        <v>875.74</v>
      </c>
      <c r="N187" s="74"/>
      <c r="O187" s="82"/>
      <c r="P187" s="83"/>
      <c r="Q187" s="84"/>
      <c r="R187" s="83"/>
      <c r="S187" s="85"/>
      <c r="T187" s="75"/>
    </row>
    <row r="188" spans="11:20" x14ac:dyDescent="0.25">
      <c r="K188" s="86">
        <v>42370</v>
      </c>
      <c r="L188" s="74">
        <v>946.2</v>
      </c>
      <c r="M188" s="74">
        <v>862.49</v>
      </c>
      <c r="N188" s="74"/>
      <c r="O188" s="82">
        <v>2016</v>
      </c>
      <c r="P188" s="83">
        <f>AVERAGE(L188:L199)</f>
        <v>956.4616666666667</v>
      </c>
      <c r="Q188" s="84">
        <f>LN(P188/P176)</f>
        <v>4.4428605839432591E-3</v>
      </c>
      <c r="R188" s="83">
        <f>AVERAGE(M188:M199)</f>
        <v>878.24916666666661</v>
      </c>
      <c r="S188" s="85">
        <f>LN(R188/R176)</f>
        <v>1.2221655173830313E-2</v>
      </c>
      <c r="T188" s="75"/>
    </row>
    <row r="189" spans="11:20" x14ac:dyDescent="0.25">
      <c r="K189" s="86">
        <v>42401</v>
      </c>
      <c r="L189" s="74">
        <v>960.9</v>
      </c>
      <c r="M189" s="74">
        <v>875.78</v>
      </c>
      <c r="N189" s="74"/>
      <c r="O189" s="82"/>
      <c r="P189" s="83"/>
      <c r="Q189" s="84"/>
      <c r="R189" s="83"/>
      <c r="S189" s="85"/>
      <c r="T189" s="75"/>
    </row>
    <row r="190" spans="11:20" x14ac:dyDescent="0.25">
      <c r="K190" s="86">
        <v>42430</v>
      </c>
      <c r="L190" s="74">
        <v>960.47</v>
      </c>
      <c r="M190" s="74">
        <v>887.89</v>
      </c>
      <c r="N190" s="74"/>
      <c r="O190" s="82"/>
      <c r="P190" s="83"/>
      <c r="Q190" s="84"/>
      <c r="R190" s="83"/>
      <c r="S190" s="85"/>
      <c r="T190" s="75"/>
    </row>
    <row r="191" spans="11:20" x14ac:dyDescent="0.25">
      <c r="K191" s="86">
        <v>42461</v>
      </c>
      <c r="L191" s="74">
        <v>954.54</v>
      </c>
      <c r="M191" s="74">
        <v>864.38</v>
      </c>
      <c r="N191" s="74"/>
      <c r="O191" s="82"/>
      <c r="P191" s="83"/>
      <c r="Q191" s="84"/>
      <c r="R191" s="83"/>
      <c r="S191" s="85"/>
      <c r="T191" s="75"/>
    </row>
    <row r="192" spans="11:20" x14ac:dyDescent="0.25">
      <c r="K192" s="86">
        <v>42491</v>
      </c>
      <c r="L192" s="74">
        <v>950.82</v>
      </c>
      <c r="M192" s="74">
        <v>875.04</v>
      </c>
      <c r="N192" s="74"/>
      <c r="O192" s="82"/>
      <c r="P192" s="83"/>
      <c r="Q192" s="84"/>
      <c r="R192" s="83"/>
      <c r="S192" s="85"/>
      <c r="T192" s="75"/>
    </row>
    <row r="193" spans="11:20" x14ac:dyDescent="0.25">
      <c r="K193" s="86">
        <v>42522</v>
      </c>
      <c r="L193" s="74">
        <v>960.16</v>
      </c>
      <c r="M193" s="74">
        <v>884.49</v>
      </c>
      <c r="N193" s="74"/>
      <c r="O193" s="82"/>
      <c r="P193" s="83"/>
      <c r="Q193" s="84"/>
      <c r="R193" s="83"/>
      <c r="S193" s="85"/>
      <c r="T193" s="75"/>
    </row>
    <row r="194" spans="11:20" x14ac:dyDescent="0.25">
      <c r="K194" s="86">
        <v>42552</v>
      </c>
      <c r="L194" s="74">
        <v>951.25</v>
      </c>
      <c r="M194" s="74">
        <v>873.84</v>
      </c>
      <c r="N194" s="74"/>
      <c r="O194" s="82"/>
      <c r="P194" s="83"/>
      <c r="Q194" s="84"/>
      <c r="R194" s="83"/>
      <c r="S194" s="85"/>
      <c r="T194" s="75"/>
    </row>
    <row r="195" spans="11:20" x14ac:dyDescent="0.25">
      <c r="K195" s="86">
        <v>42583</v>
      </c>
      <c r="L195" s="74">
        <v>953.79</v>
      </c>
      <c r="M195" s="74">
        <v>876.02</v>
      </c>
      <c r="N195" s="74"/>
      <c r="O195" s="82"/>
      <c r="P195" s="83"/>
      <c r="Q195" s="84"/>
      <c r="R195" s="83"/>
      <c r="S195" s="85"/>
      <c r="T195" s="75"/>
    </row>
    <row r="196" spans="11:20" x14ac:dyDescent="0.25">
      <c r="K196" s="86">
        <v>42614</v>
      </c>
      <c r="L196" s="74">
        <v>950.03</v>
      </c>
      <c r="M196" s="74">
        <v>886.42</v>
      </c>
      <c r="N196" s="74"/>
      <c r="O196" s="82"/>
      <c r="P196" s="83"/>
      <c r="Q196" s="84"/>
      <c r="R196" s="83"/>
      <c r="S196" s="85"/>
      <c r="T196" s="75"/>
    </row>
    <row r="197" spans="11:20" x14ac:dyDescent="0.25">
      <c r="K197" s="86">
        <v>42644</v>
      </c>
      <c r="L197" s="74">
        <v>952.02</v>
      </c>
      <c r="M197" s="74">
        <v>878.72</v>
      </c>
      <c r="N197" s="74"/>
      <c r="O197" s="82"/>
      <c r="P197" s="83"/>
      <c r="Q197" s="84"/>
      <c r="R197" s="83"/>
      <c r="S197" s="85"/>
      <c r="T197" s="75"/>
    </row>
    <row r="198" spans="11:20" x14ac:dyDescent="0.25">
      <c r="K198" s="86">
        <v>42675</v>
      </c>
      <c r="L198" s="74">
        <v>958.51</v>
      </c>
      <c r="M198" s="74">
        <v>877.17</v>
      </c>
      <c r="N198" s="74"/>
      <c r="O198" s="82"/>
      <c r="P198" s="83"/>
      <c r="Q198" s="84"/>
      <c r="R198" s="83"/>
      <c r="S198" s="85"/>
      <c r="T198" s="75"/>
    </row>
    <row r="199" spans="11:20" x14ac:dyDescent="0.25">
      <c r="K199" s="86">
        <v>42705</v>
      </c>
      <c r="L199" s="74">
        <v>978.85</v>
      </c>
      <c r="M199" s="74">
        <v>896.75</v>
      </c>
      <c r="N199" s="74"/>
      <c r="O199" s="82"/>
      <c r="P199" s="83"/>
      <c r="Q199" s="84"/>
      <c r="R199" s="83"/>
      <c r="S199" s="85"/>
      <c r="T199" s="75"/>
    </row>
    <row r="200" spans="11:20" x14ac:dyDescent="0.25">
      <c r="K200" s="86">
        <v>42736</v>
      </c>
      <c r="L200" s="74">
        <v>962.87</v>
      </c>
      <c r="M200" s="74">
        <v>878.96</v>
      </c>
      <c r="N200" s="74"/>
      <c r="O200" s="82">
        <v>2017</v>
      </c>
      <c r="P200" s="83" t="s">
        <v>14</v>
      </c>
      <c r="Q200" s="83" t="s">
        <v>14</v>
      </c>
      <c r="R200" s="83" t="s">
        <v>14</v>
      </c>
      <c r="S200" s="93" t="s">
        <v>14</v>
      </c>
      <c r="T200" s="81"/>
    </row>
    <row r="201" spans="11:20" x14ac:dyDescent="0.25">
      <c r="K201" s="86">
        <v>42767</v>
      </c>
      <c r="L201" s="74">
        <v>970.31</v>
      </c>
      <c r="M201" s="74">
        <v>885.68</v>
      </c>
      <c r="N201" s="74"/>
      <c r="O201" s="82"/>
      <c r="P201" s="83"/>
      <c r="Q201" s="84"/>
      <c r="R201" s="83"/>
      <c r="S201" s="85"/>
      <c r="T201" s="75"/>
    </row>
    <row r="202" spans="11:20" x14ac:dyDescent="0.25">
      <c r="K202" s="86">
        <v>42795</v>
      </c>
      <c r="L202" s="74">
        <v>973.18</v>
      </c>
      <c r="M202" s="74">
        <v>901.18</v>
      </c>
      <c r="N202" s="74"/>
      <c r="O202" s="82"/>
      <c r="P202" s="83"/>
      <c r="Q202" s="84"/>
      <c r="R202" s="83"/>
      <c r="S202" s="85"/>
      <c r="T202" s="75"/>
    </row>
    <row r="203" spans="11:20" x14ac:dyDescent="0.25">
      <c r="K203" s="86">
        <v>42826</v>
      </c>
      <c r="L203" s="74">
        <v>970.66</v>
      </c>
      <c r="M203" s="74">
        <v>893.8</v>
      </c>
      <c r="N203" s="74"/>
      <c r="O203" s="82"/>
      <c r="P203" s="83"/>
      <c r="Q203" s="84"/>
      <c r="R203" s="83"/>
      <c r="S203" s="85"/>
      <c r="T203" s="75"/>
    </row>
    <row r="204" spans="11:20" x14ac:dyDescent="0.25">
      <c r="K204" s="86">
        <v>42856</v>
      </c>
      <c r="L204" s="74">
        <v>966.18</v>
      </c>
      <c r="M204" s="74">
        <v>895.98</v>
      </c>
      <c r="N204" s="74"/>
      <c r="O204" s="82"/>
      <c r="P204" s="83"/>
      <c r="Q204" s="84"/>
      <c r="R204" s="83"/>
      <c r="S204" s="85"/>
      <c r="T204" s="75"/>
    </row>
    <row r="205" spans="11:20" x14ac:dyDescent="0.25">
      <c r="K205" s="86">
        <v>42887</v>
      </c>
      <c r="L205" s="74">
        <v>975.41</v>
      </c>
      <c r="M205" s="74">
        <v>901.63</v>
      </c>
      <c r="N205" s="74"/>
      <c r="O205" s="82"/>
      <c r="P205" s="83"/>
      <c r="Q205" s="84"/>
      <c r="R205" s="83"/>
      <c r="S205" s="85"/>
      <c r="T205" s="75"/>
    </row>
    <row r="206" spans="11:20" x14ac:dyDescent="0.25">
      <c r="K206" s="86">
        <v>42917</v>
      </c>
      <c r="L206" s="74">
        <v>962.43</v>
      </c>
      <c r="M206" s="74">
        <v>898.03</v>
      </c>
      <c r="N206" s="74"/>
      <c r="O206" s="82"/>
      <c r="P206" s="83"/>
      <c r="Q206" s="84"/>
      <c r="R206" s="83"/>
      <c r="S206" s="85"/>
      <c r="T206" s="75"/>
    </row>
    <row r="207" spans="11:20" x14ac:dyDescent="0.25">
      <c r="K207" s="86">
        <v>42948</v>
      </c>
      <c r="L207" s="74">
        <v>971.68</v>
      </c>
      <c r="M207" s="74">
        <v>919.47</v>
      </c>
      <c r="N207" s="74"/>
      <c r="O207" s="82"/>
      <c r="P207" s="83"/>
      <c r="Q207" s="84"/>
      <c r="R207" s="83"/>
      <c r="S207" s="85"/>
      <c r="T207" s="75"/>
    </row>
    <row r="208" spans="11:20" x14ac:dyDescent="0.25">
      <c r="K208" s="86">
        <v>42979</v>
      </c>
      <c r="L208" s="74">
        <v>979.54</v>
      </c>
      <c r="M208" s="74">
        <v>900.66</v>
      </c>
      <c r="N208" s="74"/>
      <c r="O208" s="82"/>
      <c r="P208" s="83"/>
      <c r="Q208" s="84"/>
      <c r="R208" s="83"/>
      <c r="S208" s="85"/>
      <c r="T208" s="75"/>
    </row>
    <row r="209" spans="11:20" x14ac:dyDescent="0.25">
      <c r="K209" s="86">
        <v>43009</v>
      </c>
      <c r="L209" s="74">
        <v>981.6</v>
      </c>
      <c r="M209" s="74">
        <v>905.7</v>
      </c>
      <c r="N209" s="74"/>
      <c r="O209" s="82"/>
      <c r="P209" s="83"/>
      <c r="Q209" s="84"/>
      <c r="R209" s="83"/>
      <c r="S209" s="85"/>
      <c r="T209" s="75"/>
    </row>
    <row r="210" spans="11:20" x14ac:dyDescent="0.25">
      <c r="K210" s="73" t="s">
        <v>56</v>
      </c>
      <c r="L210" s="74"/>
      <c r="M210" s="74"/>
      <c r="N210" s="74"/>
      <c r="O210" s="82"/>
      <c r="P210" s="83"/>
      <c r="Q210" s="84"/>
      <c r="R210" s="83"/>
      <c r="S210" s="85"/>
      <c r="T210" s="75"/>
    </row>
    <row r="211" spans="11:20" x14ac:dyDescent="0.25">
      <c r="K211" s="73" t="s">
        <v>57</v>
      </c>
      <c r="L211" s="74" t="s">
        <v>58</v>
      </c>
      <c r="M211" s="74"/>
      <c r="N211" s="74"/>
      <c r="O211" s="82"/>
      <c r="P211" s="83"/>
      <c r="Q211" s="84"/>
      <c r="R211" s="83"/>
      <c r="S211" s="85"/>
      <c r="T211" s="75"/>
    </row>
    <row r="212" spans="11:20" x14ac:dyDescent="0.25">
      <c r="K212" s="73" t="s">
        <v>47</v>
      </c>
      <c r="L212" s="74"/>
      <c r="M212" s="74"/>
      <c r="N212" s="74"/>
      <c r="O212" s="82"/>
      <c r="P212" s="83"/>
      <c r="Q212" s="84"/>
      <c r="R212" s="83"/>
      <c r="S212" s="85"/>
      <c r="T212" s="75"/>
    </row>
    <row r="213" spans="11:20" x14ac:dyDescent="0.25">
      <c r="K213" s="73">
        <v>4</v>
      </c>
      <c r="L213" s="74" t="s">
        <v>59</v>
      </c>
      <c r="M213" s="74"/>
      <c r="N213" s="74"/>
      <c r="O213" s="82"/>
      <c r="P213" s="83"/>
      <c r="Q213" s="84"/>
      <c r="R213" s="83"/>
      <c r="S213" s="85"/>
      <c r="T213" s="75"/>
    </row>
    <row r="214" spans="11:20" x14ac:dyDescent="0.25">
      <c r="K214" s="73">
        <v>5</v>
      </c>
      <c r="L214" s="74" t="s">
        <v>60</v>
      </c>
      <c r="M214" s="74"/>
      <c r="N214" s="74"/>
      <c r="O214" s="82"/>
      <c r="P214" s="83"/>
      <c r="Q214" s="84"/>
      <c r="R214" s="83"/>
      <c r="S214" s="85"/>
      <c r="T214" s="75"/>
    </row>
    <row r="215" spans="11:20" x14ac:dyDescent="0.25">
      <c r="K215" s="73">
        <v>6</v>
      </c>
      <c r="L215" s="74" t="s">
        <v>61</v>
      </c>
      <c r="M215" s="74"/>
      <c r="N215" s="74"/>
      <c r="O215" s="82"/>
      <c r="P215" s="83"/>
      <c r="Q215" s="84"/>
      <c r="R215" s="83"/>
      <c r="S215" s="85"/>
      <c r="T215" s="75"/>
    </row>
    <row r="216" spans="11:20" x14ac:dyDescent="0.25">
      <c r="K216" s="73">
        <v>15</v>
      </c>
      <c r="L216" s="74" t="s">
        <v>62</v>
      </c>
      <c r="M216" s="74"/>
      <c r="N216" s="74"/>
      <c r="O216" s="82"/>
      <c r="P216" s="83"/>
      <c r="Q216" s="84"/>
      <c r="R216" s="83"/>
      <c r="S216" s="85"/>
      <c r="T216" s="75"/>
    </row>
    <row r="217" spans="11:20" x14ac:dyDescent="0.25">
      <c r="K217" s="73">
        <v>16</v>
      </c>
      <c r="L217" s="74" t="s">
        <v>63</v>
      </c>
      <c r="M217" s="74"/>
      <c r="N217" s="74"/>
      <c r="O217" s="82"/>
      <c r="P217" s="83"/>
      <c r="Q217" s="84"/>
      <c r="R217" s="83"/>
      <c r="S217" s="85"/>
      <c r="T217" s="75"/>
    </row>
    <row r="218" spans="11:20" x14ac:dyDescent="0.25">
      <c r="K218" s="73">
        <v>17</v>
      </c>
      <c r="L218" s="74" t="s">
        <v>64</v>
      </c>
      <c r="M218" s="74"/>
      <c r="N218" s="74"/>
      <c r="O218" s="82"/>
      <c r="P218" s="83"/>
      <c r="Q218" s="84"/>
      <c r="R218" s="83"/>
      <c r="S218" s="85"/>
      <c r="T218" s="75"/>
    </row>
    <row r="219" spans="11:20" x14ac:dyDescent="0.25">
      <c r="K219" s="73">
        <v>19</v>
      </c>
      <c r="L219" s="74" t="s">
        <v>65</v>
      </c>
      <c r="M219" s="74"/>
      <c r="N219" s="74"/>
      <c r="O219" s="82"/>
      <c r="P219" s="83"/>
      <c r="Q219" s="84"/>
      <c r="R219" s="83"/>
      <c r="S219" s="85"/>
      <c r="T219" s="75"/>
    </row>
    <row r="220" spans="11:20" x14ac:dyDescent="0.25">
      <c r="K220" s="73">
        <v>20</v>
      </c>
      <c r="L220" s="74" t="s">
        <v>66</v>
      </c>
      <c r="M220" s="74"/>
      <c r="N220" s="74"/>
      <c r="O220" s="82"/>
      <c r="P220" s="83"/>
      <c r="Q220" s="84"/>
      <c r="R220" s="83"/>
      <c r="S220" s="85"/>
      <c r="T220" s="75"/>
    </row>
    <row r="221" spans="11:20" x14ac:dyDescent="0.25">
      <c r="K221" s="73" t="s">
        <v>50</v>
      </c>
      <c r="L221" s="74"/>
      <c r="M221" s="74"/>
      <c r="N221" s="74"/>
      <c r="O221" s="82"/>
      <c r="P221" s="83"/>
      <c r="Q221" s="84"/>
      <c r="R221" s="83"/>
      <c r="S221" s="85"/>
      <c r="T221" s="75"/>
    </row>
    <row r="222" spans="11:20" x14ac:dyDescent="0.25">
      <c r="K222" s="73" t="s">
        <v>67</v>
      </c>
      <c r="L222" s="74"/>
      <c r="M222" s="74"/>
      <c r="N222" s="74"/>
      <c r="O222" s="82"/>
      <c r="P222" s="83"/>
      <c r="Q222" s="84"/>
      <c r="R222" s="83"/>
      <c r="S222" s="85"/>
      <c r="T222" s="75"/>
    </row>
    <row r="223" spans="11:20" ht="15.75" thickBot="1" x14ac:dyDescent="0.3">
      <c r="K223" s="90" t="s">
        <v>54</v>
      </c>
      <c r="L223" s="91"/>
      <c r="M223" s="91"/>
      <c r="N223" s="91"/>
      <c r="O223" s="94"/>
      <c r="P223" s="95"/>
      <c r="Q223" s="96"/>
      <c r="R223" s="95"/>
      <c r="S223" s="97"/>
      <c r="T223" s="75"/>
    </row>
  </sheetData>
  <mergeCells count="12">
    <mergeCell ref="A1:C1"/>
    <mergeCell ref="E1:I1"/>
    <mergeCell ref="K1:S1"/>
    <mergeCell ref="P3:Q3"/>
    <mergeCell ref="R3:S3"/>
    <mergeCell ref="O5:O6"/>
    <mergeCell ref="P5:P6"/>
    <mergeCell ref="Q5:Q6"/>
    <mergeCell ref="R5:R6"/>
    <mergeCell ref="S5:S6"/>
    <mergeCell ref="P4:Q4"/>
    <mergeCell ref="R4:S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808469C87C7E014AB7A56B6C06CC6ADC" ma:contentTypeVersion="0" ma:contentTypeDescription="" ma:contentTypeScope="" ma:versionID="2805d43d45e03e2ffd00267597b7a76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Pièce 8 annexée aux réponses des expert de PEG pour l'AQCIE-CIFQ à la demande de renseignements de HQD</Sujet>
    <Confidentiel xmlns="a091097b-8ae3-4832-a2b2-51f9a78aeacd">3</Confidentiel>
    <Projet xmlns="a091097b-8ae3-4832-a2b2-51f9a78aeacd">670</Projet>
    <Provenance xmlns="a091097b-8ae3-4832-a2b2-51f9a78aeacd">2</Provenance>
    <Hidden_UploadedAt xmlns="a091097b-8ae3-4832-a2b2-51f9a78aeacd">2023-01-29T01:26:39+00:00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false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11</Catégorie_x0020_de_x0020_document>
    <Date_x0020_de_x0020_confidentialité_x0020_relevée xmlns="a091097b-8ae3-4832-a2b2-51f9a78aeacd" xsi:nil="true"/>
    <Hidden_ApprovedAt xmlns="a091097b-8ae3-4832-a2b2-51f9a78aeacd">2023-01-29T01:26:39+00:00</Hidden_ApprovedAt>
    <Cote_x0020_de_x0020_piéce xmlns="a091097b-8ae3-4832-a2b2-51f9a78aeacd">C-AQCIE-CIFQ-0050</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W2HFWTQUJJY6-1647426744-223</_dlc_DocId>
    <_dlc_DocIdUrl xmlns="a84ed267-86d5-4fa1-a3cb-2fed497fe84f">
      <Url>http://s10mtlweb:8081/670/_layouts/15/DocIdRedir.aspx?ID=W2HFWTQUJJY6-1647426744-223</Url>
      <Description>W2HFWTQUJJY6-1647426744-223</Description>
    </_dlc_DocIdUrl>
  </documentManagement>
</p:properties>
</file>

<file path=customXml/itemProps1.xml><?xml version="1.0" encoding="utf-8"?>
<ds:datastoreItem xmlns:ds="http://schemas.openxmlformats.org/officeDocument/2006/customXml" ds:itemID="{9BDE5170-7086-4402-9F67-B7155858F9A7}"/>
</file>

<file path=customXml/itemProps2.xml><?xml version="1.0" encoding="utf-8"?>
<ds:datastoreItem xmlns:ds="http://schemas.openxmlformats.org/officeDocument/2006/customXml" ds:itemID="{5B0E7268-9239-4DA7-B0C1-1547BB76BF4D}"/>
</file>

<file path=customXml/itemProps3.xml><?xml version="1.0" encoding="utf-8"?>
<ds:datastoreItem xmlns:ds="http://schemas.openxmlformats.org/officeDocument/2006/customXml" ds:itemID="{A7766F46-5DBA-4E73-8D23-F2FA6012611B}"/>
</file>

<file path=customXml/itemProps4.xml><?xml version="1.0" encoding="utf-8"?>
<ds:datastoreItem xmlns:ds="http://schemas.openxmlformats.org/officeDocument/2006/customXml" ds:itemID="{4B8C3F08-8DD8-4E9E-B1B1-E6321950B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T6 - Inflation</vt:lpstr>
      <vt:lpstr>Inflation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Pièce 8 annexée aux réponses des expert de PEG pour l'AQCIE-CIFQ à la demande de renseignements de HQD</dc:subject>
  <dc:creator>Gretchen</dc:creator>
  <cp:lastModifiedBy>Gretchen</cp:lastModifiedBy>
  <cp:lastPrinted>2018-01-24T17:01:56Z</cp:lastPrinted>
  <dcterms:created xsi:type="dcterms:W3CDTF">2018-01-24T17:00:45Z</dcterms:created>
  <dcterms:modified xsi:type="dcterms:W3CDTF">2018-01-24T19:36:08Z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0x010100F6681E3BDF397F418586AC591ADC81BB00808469C87C7E014AB7A56B6C06CC6ADC</vt:lpwstr>
  </property>
  <property fmtid="{D5CDD505-2E9C-101B-9397-08002B2CF9AE}" pid="4" name="Order">
    <vt:r8>3271900</vt:r8>
  </property>
  <property fmtid="{D5CDD505-2E9C-101B-9397-08002B2CF9AE}" pid="5" name="_dlc_DocIdItemGuid">
    <vt:lpwstr>80e43476-9a9d-4442-8e0d-43a23872a8ff</vt:lpwstr>
  </property>
</Properties>
</file>