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<sst xmlns="http://schemas.openxmlformats.org/spreadsheetml/2006/main" count="274" uniqueCount="196">
  <si>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</si>
  <si>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</si>
  <si>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</si>
  <si>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</si>
  <si>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</si>
  <si>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</si>
  <si>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</si>
  <si>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</si>
  <si>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</si>
  <si>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</si>
  <si>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</si>
  <si>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</si>
  <si>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</si>
  <si>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</si>
  <si>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</si>
  <si>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</si>
  <si>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</si>
  <si>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</si>
  <si>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</si>
  <si>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</si>
  <si>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</si>
  <si>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</si>
  <si>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</si>
  <si>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</si>
  <si>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</si>
  <si>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</si>
  <si>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</si>
  <si>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</si>
  <si>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</si>
  <si>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</si>
  <si>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</si>
  <si>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</si>
  <si>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</si>
  <si>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</si>
  <si>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</si>
  <si>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</si>
  <si>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</si>
  <si>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</si>
  <si>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</si>
  <si>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</si>
  <si>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</si>
  <si>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</si>
  <si>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</si>
  <si>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</si>
  <si>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</si>
  <si>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</si>
  <si>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</si>
  <si>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</si>
  <si>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</si>
  <si>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</si>
  <si>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</si>
  <si>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</si>
  <si>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</si>
  <si>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</si>
  <si>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</si>
  <si>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</si>
  <si>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</si>
  <si>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</si>
  <si>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</si>
  <si>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</si>
  <si>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</si>
  <si>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</si>
  <si>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</si>
  <si>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</si>
  <si>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</si>
  <si>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</si>
  <si>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</si>
  <si>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</si>
  <si>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</si>
  <si>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</si>
  <si>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</si>
  <si>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</si>
  <si>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</si>
  <si>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</si>
  <si>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</si>
  <si>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</si>
  <si>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</si>
  <si>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</si>
  <si>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</si>
  <si>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</si>
  <si>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</si>
  <si>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</si>
  <si>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</si>
  <si>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</si>
  <si>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</si>
  <si>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</si>
  <si>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</si>
  <si>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</si>
  <si>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</si>
  <si>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</si>
  <si>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</si>
  <si>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</si>
  <si>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</si>
  <si>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</si>
  <si>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</si>
  <si>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</si>
  <si>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</si>
  <si>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</si>
  <si>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</si>
  <si>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</si>
  <si>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</si>
  <si>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</si>
  <si>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</si>
  <si>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</si>
  <si>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</si>
  <si>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</si>
  <si>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</si>
  <si>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</si>
  <si>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</si>
  <si>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</si>
  <si>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</si>
  <si>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</si>
  <si>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</si>
  <si>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</si>
  <si>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</si>
  <si>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</si>
  <si>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</si>
  <si>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</si>
  <si>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</si>
  <si>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</si>
  <si>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</si>
  <si>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</si>
  <si>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</si>
  <si>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</si>
  <si>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</si>
  <si>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</si>
  <si>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</si>
  <si>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</si>
  <si>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</si>
  <si>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</si>
  <si>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</si>
  <si>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</si>
  <si>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</si>
  <si>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</si>
  <si>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</si>
  <si>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</si>
  <si>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</si>
  <si>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</si>
  <si>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</si>
  <si>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</si>
  <si>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</si>
  <si>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</si>
  <si>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</si>
  <si>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</si>
  <si>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</si>
  <si>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</si>
  <si>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</si>
  <si>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</si>
  <si>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</si>
  <si>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</si>
  <si>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</si>
  <si>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</si>
  <si>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</si>
  <si>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</si>
  <si>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</si>
  <si>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</si>
  <si>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</si>
  <si>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</si>
  <si>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</si>
  <si>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</si>
  <si>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</si>
  <si>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</si>
  <si>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</si>
  <si>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</si>
  <si>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</si>
  <si>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</si>
  <si>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</si>
  <si>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</si>
  <si>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</si>
  <si>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</si>
  <si>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</si>
  <si>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</si>
  <si>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</si>
  <si>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</si>
  <si>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</si>
  <si>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</si>
  <si>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</si>
  <si>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</si>
  <si>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</si>
  <si>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</si>
  <si>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</si>
  <si>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</si>
  <si>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</si>
  <si>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coopérative d'économie familiale de l'Outaouais (ACEFO)</t>
  </si>
  <si>
    <t>Me Steve Cadrin</t>
  </si>
  <si>
    <t>plus de 15 ans</t>
  </si>
  <si>
    <t>externe</t>
  </si>
  <si>
    <t>1200, boul. Chomedey, bureau 400, Laval (Qc) H7V 3Z3</t>
  </si>
  <si>
    <t>R-4032-2018, P.5</t>
  </si>
  <si>
    <t>Non</t>
  </si>
  <si>
    <t>Jean-François Blain</t>
  </si>
  <si>
    <t>2267, boul. Perrot, Notre-Dame de l'Ile Perrot, Qc J7V 8P4</t>
  </si>
  <si>
    <t>Laval</t>
  </si>
  <si>
    <t>Février 2019 à Octobre 2019</t>
  </si>
  <si>
    <t>octobre</t>
  </si>
  <si>
    <t>ACEFO</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</si>
</sst>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 numFmtId="171" formatCode="&quot;Vrai&quot;;&quot;Vrai&quot;;&quot;Faux&quot;"/>
    <numFmt numFmtId="172" formatCode="&quot;Actif&quot;;&quot;Actif&quot;;&quot;Inactif&quot;"/>
    <numFmt numFmtId="173"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72" xfId="0" applyNumberFormat="1" applyFont="1" applyFill="1" applyBorder="1" applyAlignment="1" applyProtection="1">
      <alignment horizontal="right" vertical="center" wrapText="1" indent="2"/>
      <protection locked="0"/>
    </xf>
    <xf numFmtId="44" fontId="83" fillId="0" borderId="72"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44"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4" fontId="83" fillId="0" borderId="20" xfId="0" applyNumberFormat="1" applyFont="1" applyBorder="1" applyAlignment="1" applyProtection="1">
      <alignment horizontal="right" vertical="center" wrapText="1"/>
      <protection locked="0"/>
    </xf>
    <xf numFmtId="164" fontId="83" fillId="0" borderId="73" xfId="0" applyNumberFormat="1" applyFont="1" applyBorder="1" applyAlignment="1" applyProtection="1">
      <alignment vertical="center" wrapText="1"/>
      <protection locked="0"/>
    </xf>
    <xf numFmtId="164" fontId="83" fillId="0" borderId="35"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6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5" fontId="83" fillId="0" borderId="20" xfId="0" applyNumberFormat="1" applyFont="1" applyFill="1" applyBorder="1" applyAlignment="1" applyProtection="1">
      <alignment horizontal="center" vertical="center" wrapText="1"/>
      <protection locked="0"/>
    </xf>
    <xf numFmtId="165" fontId="83" fillId="0" borderId="35" xfId="0" applyNumberFormat="1" applyFont="1" applyFill="1" applyBorder="1" applyAlignment="1" applyProtection="1">
      <alignment horizontal="center" vertical="center" wrapText="1"/>
      <protection locked="0"/>
    </xf>
    <xf numFmtId="165"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68" fontId="83" fillId="0" borderId="12" xfId="0" applyNumberFormat="1" applyFont="1" applyBorder="1" applyAlignment="1" applyProtection="1">
      <alignment horizontal="center" vertical="center"/>
      <protection locked="0"/>
    </xf>
    <xf numFmtId="16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68" fontId="83" fillId="0" borderId="53" xfId="0" applyNumberFormat="1" applyFont="1" applyBorder="1" applyAlignment="1" applyProtection="1">
      <alignment horizontal="center" vertical="center"/>
      <protection locked="0"/>
    </xf>
    <xf numFmtId="16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68" fontId="83" fillId="0" borderId="32" xfId="0" applyNumberFormat="1" applyFont="1" applyBorder="1" applyAlignment="1" applyProtection="1">
      <alignment horizontal="center" vertical="center"/>
      <protection locked="0"/>
    </xf>
    <xf numFmtId="16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44" fontId="83" fillId="0" borderId="63" xfId="0" applyNumberFormat="1" applyFont="1" applyFill="1" applyBorder="1" applyAlignment="1" applyProtection="1">
      <alignment horizontal="center" vertical="center" wrapText="1"/>
      <protection locked="0"/>
    </xf>
    <xf numFmtId="0" fontId="39" fillId="0" borderId="25" xfId="0" applyFont="1" applyFill="1" applyBorder="1" applyAlignment="1" applyProtection="1">
      <alignment horizontal="left" vertical="center" wrapText="1" inden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4"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65536">
      <selection activeCell="A12" sqref="A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188</v>
      </c>
      <c r="C5" s="177" t="s">
        <v>16</v>
      </c>
      <c r="D5" s="186" t="s">
        <v>193</v>
      </c>
      <c r="E5" s="4"/>
      <c r="F5" s="4"/>
      <c r="G5" s="4"/>
      <c r="H5" s="4"/>
      <c r="I5" s="4"/>
      <c r="J5" s="4"/>
      <c r="K5" s="4"/>
      <c r="L5" s="4"/>
      <c r="M5" s="4"/>
      <c r="N5" s="4"/>
      <c r="O5" s="4"/>
      <c r="P5" s="4"/>
    </row>
    <row r="6" spans="1:16" ht="18.75" customHeight="1">
      <c r="A6" s="178" t="s">
        <v>1</v>
      </c>
      <c r="B6" s="310" t="s">
        <v>183</v>
      </c>
      <c r="C6" s="311"/>
      <c r="D6" s="312"/>
      <c r="E6" s="4"/>
      <c r="F6" s="4"/>
      <c r="G6" s="4"/>
      <c r="H6" s="4"/>
      <c r="I6" s="4"/>
      <c r="J6" s="4"/>
      <c r="K6" s="4"/>
      <c r="L6" s="4"/>
      <c r="M6" s="4"/>
      <c r="N6" s="4"/>
      <c r="O6" s="4"/>
      <c r="P6" s="4"/>
    </row>
    <row r="7" spans="1:16" ht="18.75" customHeight="1">
      <c r="A7" s="313" t="s">
        <v>96</v>
      </c>
      <c r="B7" s="314"/>
      <c r="C7" s="315"/>
      <c r="D7" s="187" t="s">
        <v>189</v>
      </c>
      <c r="E7" s="4"/>
      <c r="F7" s="4"/>
      <c r="G7" s="4"/>
      <c r="H7" s="4"/>
      <c r="I7" s="4"/>
      <c r="J7" s="4"/>
      <c r="K7" s="4"/>
      <c r="L7" s="4"/>
      <c r="M7" s="4"/>
      <c r="N7" s="4"/>
      <c r="O7" s="4"/>
      <c r="P7" s="4"/>
    </row>
    <row r="8" spans="1:16" ht="18.75" customHeight="1">
      <c r="A8" s="313" t="s">
        <v>169</v>
      </c>
      <c r="B8" s="316"/>
      <c r="C8" s="317"/>
      <c r="D8" s="188">
        <v>0.5</v>
      </c>
      <c r="E8" s="4"/>
      <c r="F8" s="4"/>
      <c r="G8" s="4"/>
      <c r="H8" s="4"/>
      <c r="I8" s="4"/>
      <c r="J8" s="4"/>
      <c r="K8" s="4"/>
      <c r="L8" s="4"/>
      <c r="M8" s="4"/>
      <c r="N8" s="4"/>
      <c r="O8" s="4"/>
      <c r="P8" s="4"/>
    </row>
    <row r="9" spans="1:16" ht="18.75" customHeight="1">
      <c r="A9" s="318" t="s">
        <v>168</v>
      </c>
      <c r="B9" s="319"/>
      <c r="C9" s="320"/>
      <c r="D9" s="189" t="s">
        <v>195</v>
      </c>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184</v>
      </c>
      <c r="B12" s="191" t="s">
        <v>185</v>
      </c>
      <c r="C12" s="191" t="s">
        <v>186</v>
      </c>
      <c r="D12" s="307" t="s">
        <v>187</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185</v>
      </c>
      <c r="C17" s="191" t="s">
        <v>186</v>
      </c>
      <c r="D17" s="192" t="s">
        <v>191</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1" t="s">
        <v>17</v>
      </c>
      <c r="C22" s="321" t="s">
        <v>17</v>
      </c>
      <c r="D22" s="201"/>
      <c r="E22" s="9"/>
      <c r="F22" s="4"/>
      <c r="G22" s="4"/>
      <c r="H22" s="4"/>
      <c r="I22" s="4"/>
      <c r="J22" s="4"/>
      <c r="K22" s="4"/>
      <c r="L22" s="4"/>
      <c r="M22" s="4"/>
      <c r="N22" s="4"/>
      <c r="O22" s="4"/>
      <c r="P22" s="4"/>
    </row>
    <row r="23" spans="1:16" ht="27" customHeight="1">
      <c r="A23" s="200"/>
      <c r="B23" s="322"/>
      <c r="C23" s="322"/>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1" t="s">
        <v>17</v>
      </c>
      <c r="C25" s="205"/>
      <c r="D25" s="201"/>
      <c r="E25" s="9"/>
      <c r="F25" s="4"/>
      <c r="G25" s="4"/>
      <c r="H25" s="4"/>
      <c r="I25" s="4"/>
      <c r="J25" s="4"/>
      <c r="K25" s="4"/>
      <c r="L25" s="4"/>
      <c r="M25" s="4"/>
      <c r="N25" s="4"/>
      <c r="O25" s="4"/>
      <c r="P25" s="4"/>
    </row>
    <row r="26" spans="1:16" ht="27" customHeight="1">
      <c r="A26" s="204"/>
      <c r="B26" s="322"/>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1" t="s">
        <v>17</v>
      </c>
      <c r="C28" s="205"/>
      <c r="D28" s="192"/>
      <c r="E28" s="9"/>
      <c r="F28" s="4"/>
      <c r="G28" s="4"/>
      <c r="H28" s="4"/>
      <c r="I28" s="4"/>
      <c r="J28" s="4"/>
      <c r="K28" s="4"/>
      <c r="L28" s="4"/>
      <c r="M28" s="4"/>
      <c r="N28" s="4"/>
      <c r="O28" s="4"/>
      <c r="P28" s="4"/>
    </row>
    <row r="29" spans="1:16" ht="27" customHeight="1">
      <c r="A29" s="204"/>
      <c r="B29" s="322"/>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R-4032-2018, P.5</v>
      </c>
      <c r="C4" s="210" t="s">
        <v>16</v>
      </c>
      <c r="D4" s="127" t="str">
        <f>Identification!D5</f>
        <v>Février 2019 à Octobre 2019</v>
      </c>
      <c r="E4" s="11"/>
      <c r="F4" s="4"/>
      <c r="G4" s="4"/>
      <c r="H4" s="4"/>
      <c r="I4" s="4"/>
      <c r="J4" s="4"/>
      <c r="K4" s="4"/>
      <c r="L4" s="4"/>
      <c r="M4" s="4"/>
      <c r="N4" s="4"/>
      <c r="O4" s="4"/>
      <c r="P4" s="4"/>
    </row>
    <row r="5" spans="1:16" ht="26.25" customHeight="1">
      <c r="A5" s="178" t="s">
        <v>1</v>
      </c>
      <c r="B5" s="328" t="str">
        <f>Identification!B6:D6</f>
        <v>Association coopérative d'économie familiale de l'Outaouais (ACEFO)</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1" t="s">
        <v>2</v>
      </c>
      <c r="B7" s="340" t="s">
        <v>166</v>
      </c>
      <c r="C7" s="34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5</v>
      </c>
      <c r="C9" s="304">
        <f>Honoraires!D14</f>
        <v>0</v>
      </c>
      <c r="D9" s="128">
        <f>Honoraires!H14</f>
        <v>1370.47</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16.75</v>
      </c>
      <c r="C11" s="304">
        <f>Honoraires!D20</f>
        <v>0</v>
      </c>
      <c r="D11" s="128">
        <f>Honoraires!H20</f>
        <v>3600.83</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21.8</v>
      </c>
      <c r="C19" s="246">
        <f>C9+C11+C13+C15+C17</f>
        <v>0</v>
      </c>
      <c r="D19" s="247">
        <f>D9+D11+D13+D15+D17</f>
        <v>4971.3</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5" t="s">
        <v>4</v>
      </c>
      <c r="E22" s="4"/>
      <c r="F22" s="4"/>
      <c r="G22" s="4"/>
      <c r="H22" s="4"/>
      <c r="I22" s="4"/>
      <c r="J22" s="4"/>
      <c r="K22" s="4"/>
      <c r="L22" s="4"/>
      <c r="M22" s="4"/>
      <c r="N22" s="4"/>
      <c r="O22" s="4"/>
      <c r="P22" s="4"/>
    </row>
    <row r="23" spans="1:16" ht="19.5" customHeight="1">
      <c r="A23" s="353" t="s">
        <v>22</v>
      </c>
      <c r="B23" s="354"/>
      <c r="C23" s="355"/>
      <c r="D23" s="129">
        <f>ROUND(0.03*D19,2)</f>
        <v>149.14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0" t="s">
        <v>82</v>
      </c>
      <c r="B29" s="351"/>
      <c r="C29" s="352"/>
      <c r="D29" s="248">
        <f>D23+D25+D27</f>
        <v>149.14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1" t="s">
        <v>161</v>
      </c>
      <c r="B31" s="332"/>
      <c r="C31" s="33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1" t="s">
        <v>145</v>
      </c>
      <c r="B33" s="362"/>
      <c r="C33" s="363"/>
      <c r="D33" s="249">
        <f>D19+D29+D31</f>
        <v>5120.44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7" t="s">
        <v>172</v>
      </c>
      <c r="B35" s="348"/>
      <c r="C35" s="349"/>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7">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R-4032-2018, P.5</v>
      </c>
      <c r="D4" s="393" t="s">
        <v>16</v>
      </c>
      <c r="E4" s="394"/>
      <c r="F4" s="388" t="str">
        <f>Identification!D5</f>
        <v>Février 2019 à Octobre 2019</v>
      </c>
      <c r="G4" s="389"/>
      <c r="H4" s="390"/>
      <c r="I4" s="11"/>
      <c r="J4" s="11"/>
      <c r="K4" s="11"/>
      <c r="L4" s="11"/>
      <c r="M4" s="11"/>
      <c r="N4" s="11"/>
      <c r="O4" s="11"/>
      <c r="P4" s="11"/>
      <c r="Q4" s="11"/>
    </row>
    <row r="5" spans="1:17" ht="26.25" customHeight="1">
      <c r="A5" s="132" t="s">
        <v>1</v>
      </c>
      <c r="B5" s="133"/>
      <c r="C5" s="328" t="str">
        <f>Identification!B6</f>
        <v>Association coopérative d'économie familiale de l'Outaouais (ACEFO)</v>
      </c>
      <c r="D5" s="391"/>
      <c r="E5" s="391"/>
      <c r="F5" s="391"/>
      <c r="G5" s="391"/>
      <c r="H5" s="392"/>
      <c r="I5" s="11"/>
      <c r="J5" s="11"/>
      <c r="K5" s="11"/>
      <c r="L5" s="11"/>
      <c r="M5" s="11"/>
      <c r="N5" s="11"/>
      <c r="O5" s="11"/>
      <c r="P5" s="11"/>
      <c r="Q5" s="11"/>
    </row>
    <row r="6" spans="1:17" ht="20.25" customHeight="1">
      <c r="A6" s="239"/>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Me Steve Cadrin</v>
      </c>
      <c r="C10" s="251">
        <v>5</v>
      </c>
      <c r="D10" s="251"/>
      <c r="E10" s="252">
        <v>255</v>
      </c>
      <c r="F10" s="171">
        <f>ROUND(((D10*E10)+(C10*E10)),2)</f>
        <v>1275</v>
      </c>
      <c r="G10" s="258">
        <v>95.47</v>
      </c>
      <c r="H10" s="168">
        <f>ROUND(F10+G10,2)</f>
        <v>1370.47</v>
      </c>
      <c r="I10" s="11"/>
      <c r="J10" s="11"/>
      <c r="K10" s="11"/>
      <c r="L10" s="11"/>
      <c r="M10" s="11"/>
      <c r="N10" s="11"/>
      <c r="O10" s="11"/>
      <c r="P10" s="11"/>
      <c r="Q10" s="11"/>
    </row>
    <row r="11" spans="1:17" ht="20.25" customHeight="1">
      <c r="A11" s="379"/>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9"/>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9"/>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0"/>
      <c r="B14" s="159" t="s">
        <v>18</v>
      </c>
      <c r="C14" s="160">
        <f>SUM(C10:C13)</f>
        <v>5</v>
      </c>
      <c r="D14" s="160">
        <f>SUM(D10:D13)</f>
        <v>0</v>
      </c>
      <c r="E14" s="366"/>
      <c r="F14" s="161">
        <f>F10+F11+F12+F13</f>
        <v>1275</v>
      </c>
      <c r="G14" s="161">
        <f>G10+G11+G12+G13</f>
        <v>95.47</v>
      </c>
      <c r="H14" s="162">
        <f>ROUND(F14+G14,2)</f>
        <v>1370.47</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Jean-François Blain</v>
      </c>
      <c r="C16" s="251">
        <v>16.75</v>
      </c>
      <c r="D16" s="251"/>
      <c r="E16" s="252">
        <v>200</v>
      </c>
      <c r="F16" s="171">
        <f>ROUND(((D16*E16)+(C16*E16)),2)</f>
        <v>3350</v>
      </c>
      <c r="G16" s="258">
        <v>250.83</v>
      </c>
      <c r="H16" s="168">
        <f>ROUND(F16+G16,2)</f>
        <v>3600.83</v>
      </c>
      <c r="I16" s="11"/>
      <c r="J16" s="11"/>
      <c r="K16" s="11"/>
      <c r="L16" s="11"/>
      <c r="M16" s="11"/>
      <c r="N16" s="11"/>
      <c r="O16" s="11"/>
      <c r="P16" s="11"/>
      <c r="Q16" s="11"/>
    </row>
    <row r="17" spans="1:17" ht="20.25" customHeight="1">
      <c r="A17" s="379"/>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9"/>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9"/>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0"/>
      <c r="B20" s="159" t="s">
        <v>18</v>
      </c>
      <c r="C20" s="160">
        <f>SUM(C16:C19)</f>
        <v>16.75</v>
      </c>
      <c r="D20" s="160">
        <f>SUM(D16:D19)</f>
        <v>0</v>
      </c>
      <c r="E20" s="366"/>
      <c r="F20" s="161">
        <f>F16+F17+F18+F19</f>
        <v>3350</v>
      </c>
      <c r="G20" s="161">
        <f>G16+G17+G18+G19</f>
        <v>250.83</v>
      </c>
      <c r="H20" s="162">
        <f>ROUND(F20+G20,2)</f>
        <v>3600.83</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9"/>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9"/>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3">
        <f>F14+F20+F24+F28+F30</f>
        <v>4625</v>
      </c>
      <c r="G32" s="243">
        <f>G14+G20+G24+G28+G30</f>
        <v>346.3</v>
      </c>
      <c r="H32" s="244">
        <f>H14+H20+H24+H28+H30</f>
        <v>4971.3</v>
      </c>
      <c r="I32" s="11"/>
      <c r="J32" s="11"/>
      <c r="K32" s="11"/>
      <c r="L32" s="11"/>
      <c r="M32" s="11"/>
      <c r="N32" s="11"/>
      <c r="O32" s="11"/>
      <c r="P32" s="11"/>
      <c r="Q32" s="11"/>
    </row>
    <row r="33" spans="1:17" ht="12" customHeight="1">
      <c r="A33" s="368"/>
      <c r="B33" s="369"/>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6" t="s">
        <v>171</v>
      </c>
      <c r="B3" s="407"/>
      <c r="C3" s="407"/>
      <c r="D3" s="407"/>
      <c r="E3" s="408"/>
      <c r="F3" s="408"/>
      <c r="G3" s="11"/>
      <c r="H3" s="11"/>
      <c r="I3" s="11"/>
      <c r="J3" s="11"/>
      <c r="K3" s="11"/>
      <c r="L3" s="11"/>
      <c r="M3" s="11"/>
      <c r="N3" s="11"/>
      <c r="O3" s="11"/>
      <c r="P3" s="11"/>
    </row>
    <row r="4" spans="1:16" ht="26.25" customHeight="1">
      <c r="A4" s="3" t="s">
        <v>0</v>
      </c>
      <c r="B4" s="126" t="str">
        <f>Identification!B5</f>
        <v>R-4032-2018, P.5</v>
      </c>
      <c r="C4" s="409" t="s">
        <v>16</v>
      </c>
      <c r="D4" s="410"/>
      <c r="E4" s="411" t="str">
        <f>Identification!D5</f>
        <v>Février 2019 à Octobre 2019</v>
      </c>
      <c r="F4" s="412"/>
      <c r="G4" s="11"/>
      <c r="H4" s="11"/>
      <c r="I4" s="11"/>
      <c r="J4" s="11"/>
      <c r="K4" s="11"/>
      <c r="L4" s="11"/>
      <c r="M4" s="11"/>
      <c r="N4" s="11"/>
      <c r="O4" s="11"/>
      <c r="P4" s="11"/>
    </row>
    <row r="5" spans="1:16" ht="26.25" customHeight="1">
      <c r="A5" s="10" t="s">
        <v>1</v>
      </c>
      <c r="B5" s="413" t="str">
        <f>Identification!B6:D6</f>
        <v>Association coopérative d'économie familiale de l'Outaouais (ACEFO)</v>
      </c>
      <c r="C5" s="414"/>
      <c r="D5" s="414"/>
      <c r="E5" s="414"/>
      <c r="F5" s="415"/>
      <c r="G5" s="11"/>
      <c r="H5" s="11"/>
      <c r="I5" s="11"/>
      <c r="J5" s="11"/>
      <c r="K5" s="11"/>
      <c r="L5" s="11"/>
      <c r="M5" s="11"/>
      <c r="N5" s="11"/>
      <c r="O5" s="11"/>
      <c r="P5" s="11"/>
    </row>
    <row r="6" spans="1:16" ht="26.25" customHeight="1">
      <c r="A6" s="18" t="s">
        <v>108</v>
      </c>
      <c r="B6" s="403"/>
      <c r="C6" s="404"/>
      <c r="D6" s="404"/>
      <c r="E6" s="404"/>
      <c r="F6" s="405"/>
      <c r="G6" s="11"/>
      <c r="H6" s="11"/>
      <c r="I6" s="11"/>
      <c r="J6" s="11"/>
      <c r="K6" s="11"/>
      <c r="L6" s="11"/>
      <c r="M6" s="11"/>
      <c r="N6" s="11"/>
      <c r="O6" s="11"/>
      <c r="P6" s="11"/>
    </row>
    <row r="7" spans="1:16" ht="20.25" customHeight="1">
      <c r="A7" s="399" t="s">
        <v>104</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6" t="s">
        <v>10</v>
      </c>
      <c r="C11" s="59"/>
      <c r="D11" s="266"/>
      <c r="E11" s="266"/>
      <c r="F11" s="37">
        <f>ROUND(D11+E11,2)</f>
        <v>0</v>
      </c>
      <c r="G11" s="11"/>
      <c r="H11" s="11"/>
      <c r="I11" s="11"/>
      <c r="J11" s="11"/>
      <c r="K11" s="11"/>
      <c r="L11" s="11"/>
      <c r="M11" s="11"/>
      <c r="N11" s="11"/>
      <c r="O11" s="11"/>
      <c r="P11" s="11"/>
    </row>
    <row r="12" spans="1:16" ht="27" customHeight="1">
      <c r="A12" s="44" t="s">
        <v>11</v>
      </c>
      <c r="B12" s="417"/>
      <c r="C12" s="60"/>
      <c r="D12" s="266"/>
      <c r="E12" s="266"/>
      <c r="F12" s="37">
        <f>ROUND(D12+E12,2)</f>
        <v>0</v>
      </c>
      <c r="G12" s="11"/>
      <c r="H12" s="11"/>
      <c r="I12" s="11"/>
      <c r="J12" s="11"/>
      <c r="K12" s="11"/>
      <c r="L12" s="11"/>
      <c r="M12" s="11"/>
      <c r="N12" s="11"/>
      <c r="O12" s="11"/>
      <c r="P12" s="11"/>
    </row>
    <row r="13" spans="1:16" ht="26.25" customHeight="1">
      <c r="A13" s="45" t="s">
        <v>12</v>
      </c>
      <c r="B13" s="418"/>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7" t="s">
        <v>86</v>
      </c>
      <c r="B21" s="398"/>
      <c r="C21" s="39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9" t="s">
        <v>92</v>
      </c>
      <c r="B23" s="400"/>
      <c r="C23" s="400"/>
      <c r="D23" s="400"/>
      <c r="E23" s="401"/>
      <c r="F23" s="40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7" t="s">
        <v>87</v>
      </c>
      <c r="B27" s="398"/>
      <c r="C27" s="39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5" t="s">
        <v>160</v>
      </c>
      <c r="B30" s="396"/>
      <c r="C30" s="396"/>
      <c r="D30" s="396"/>
      <c r="E30" s="396"/>
      <c r="F30" s="39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6" t="s">
        <v>171</v>
      </c>
      <c r="B3" s="407"/>
      <c r="C3" s="407"/>
      <c r="D3" s="407"/>
      <c r="E3" s="408"/>
      <c r="F3" s="408"/>
      <c r="G3" s="408"/>
      <c r="H3" s="11"/>
      <c r="I3" s="4"/>
      <c r="J3" s="4"/>
      <c r="K3" s="4"/>
      <c r="L3" s="4"/>
      <c r="M3" s="4"/>
      <c r="N3" s="4"/>
      <c r="O3" s="4"/>
      <c r="P3" s="4"/>
    </row>
    <row r="4" spans="1:16" ht="26.25" customHeight="1">
      <c r="A4" s="435" t="s">
        <v>0</v>
      </c>
      <c r="B4" s="436"/>
      <c r="C4" s="126" t="str">
        <f>Identification!B5</f>
        <v>R-4032-2018, P.5</v>
      </c>
      <c r="D4" s="437" t="s">
        <v>16</v>
      </c>
      <c r="E4" s="438"/>
      <c r="F4" s="433" t="str">
        <f>Identification!D5</f>
        <v>Février 2019 à Octobre 2019</v>
      </c>
      <c r="G4" s="434"/>
      <c r="H4" s="11"/>
      <c r="I4" s="4"/>
      <c r="J4" s="4"/>
      <c r="K4" s="4"/>
      <c r="L4" s="4"/>
      <c r="M4" s="4"/>
      <c r="N4" s="4"/>
      <c r="O4" s="4"/>
      <c r="P4" s="4"/>
    </row>
    <row r="5" spans="1:16" ht="26.25" customHeight="1">
      <c r="A5" s="425" t="s">
        <v>1</v>
      </c>
      <c r="B5" s="426"/>
      <c r="C5" s="427" t="str">
        <f>Identification!B6</f>
        <v>Association coopérative d'économie familiale de l'Outaouais (ACEFO)</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R-4032-2018, P.5</v>
      </c>
      <c r="E2" s="451"/>
      <c r="F2" s="451"/>
      <c r="G2" s="451"/>
      <c r="H2" s="452"/>
      <c r="I2" s="452"/>
      <c r="J2" s="83"/>
      <c r="K2" s="93"/>
      <c r="L2" s="93"/>
      <c r="M2" s="93"/>
      <c r="N2" s="93"/>
      <c r="O2" s="93"/>
      <c r="P2" s="93"/>
    </row>
    <row r="3" spans="1:16" ht="21.75" customHeight="1">
      <c r="A3" s="82" t="s">
        <v>1</v>
      </c>
      <c r="B3" s="82"/>
      <c r="C3" s="94"/>
      <c r="D3" s="450" t="str">
        <f>Identification!B6</f>
        <v>Association coopérative d'économie familiale de l'Outaouais (ACEFO)</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t="s">
        <v>184</v>
      </c>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t="s">
        <v>192</v>
      </c>
      <c r="C12" s="445"/>
      <c r="D12" s="445"/>
      <c r="E12" s="445"/>
      <c r="F12" s="87" t="s">
        <v>129</v>
      </c>
      <c r="G12" s="112"/>
      <c r="H12" s="112"/>
      <c r="I12" s="82"/>
      <c r="J12" s="82"/>
      <c r="K12" s="98"/>
      <c r="L12" s="98"/>
      <c r="M12" s="98"/>
      <c r="N12" s="98"/>
      <c r="O12" s="98"/>
      <c r="P12" s="98"/>
    </row>
    <row r="13" spans="1:16" ht="21" customHeight="1">
      <c r="A13" s="78" t="s">
        <v>130</v>
      </c>
      <c r="B13" s="91">
        <v>28</v>
      </c>
      <c r="C13" s="88" t="s">
        <v>131</v>
      </c>
      <c r="D13" s="113" t="s">
        <v>194</v>
      </c>
      <c r="E13" s="457">
        <v>2019</v>
      </c>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dc:subject>
  <dc:creator>Bouthillette, Annie</dc:creator>
  <cp:keywords/>
  <dc:description/>
  <cp:lastModifiedBy>France Nadon</cp:lastModifiedBy>
  <cp:lastPrinted>2019-10-25T14:42:34Z</cp:lastPrinted>
  <dcterms:created xsi:type="dcterms:W3CDTF">2003-06-11T13:22:16Z</dcterms:created>
  <dcterms:modified xsi:type="dcterms:W3CDTF">2019-10-28T18:51:48Z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5</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4739300.00000000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remboursement de frais de l'ACEFO</vt:lpwstr>
  </property>
  <property fmtid="{D5CDD505-2E9C-101B-9397-08002B2CF9AE}" pid="20" name="Numéroplumit">
    <vt:lpwstr>0836</vt:lpwstr>
  </property>
  <property fmtid="{D5CDD505-2E9C-101B-9397-08002B2CF9AE}" pid="21" name="Cotedepiè">
    <vt:lpwstr>C-ACEFO-0053</vt:lpwstr>
  </property>
  <property fmtid="{D5CDD505-2E9C-101B-9397-08002B2CF9AE}" pid="22" name="Anciennomdudocume">
    <vt:lpwstr>R-4032-2018, ph. 5 - Demande de paiement de frais de l'ACEFO.xls</vt:lpwstr>
  </property>
  <property fmtid="{D5CDD505-2E9C-101B-9397-08002B2CF9AE}" pid="23" name="_dlc_Doc">
    <vt:lpwstr>W2HFWTQUJJY6-1055360972-144</vt:lpwstr>
  </property>
  <property fmtid="{D5CDD505-2E9C-101B-9397-08002B2CF9AE}" pid="24" name="_dlc_DocIdItemGu">
    <vt:lpwstr>36066a6b-ed70-4016-b0f9-3341f1852ad2</vt:lpwstr>
  </property>
  <property fmtid="{D5CDD505-2E9C-101B-9397-08002B2CF9AE}" pid="25" name="_dlc_DocIdU">
    <vt:lpwstr>http://s10mtlweb:8081/593/_layouts/15/DocIdRedir.aspx?ID=W2HFWTQUJJY6-1055360972-144, W2HFWTQUJJY6-1055360972-144</vt:lpwstr>
  </property>
  <property fmtid="{D5CDD505-2E9C-101B-9397-08002B2CF9AE}" pid="26" name="display_urn:schemas-microsoft-com:office:office#Edit">
    <vt:lpwstr>Compte système</vt:lpwstr>
  </property>
  <property fmtid="{D5CDD505-2E9C-101B-9397-08002B2CF9AE}" pid="27" name="Cote de pié">
    <vt:lpwstr>C-ACEFO-0053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836.000000000000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