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<sst xmlns="http://schemas.openxmlformats.org/spreadsheetml/2006/main" count="258" uniqueCount="185">
  <si>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</si>
  <si>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</si>
  <si>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</si>
  <si>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</si>
  <si>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</si>
  <si>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</si>
  <si>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</si>
  <si>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</si>
  <si>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</si>
  <si>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</si>
  <si>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</si>
  <si>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</si>
  <si>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</si>
  <si>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</si>
  <si>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</si>
  <si>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</si>
  <si>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</si>
  <si>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</si>
  <si>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</si>
  <si>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</si>
  <si>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</si>
  <si>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</si>
  <si>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</si>
  <si>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</si>
  <si>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</si>
  <si>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</si>
  <si>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</si>
  <si>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</si>
  <si>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</si>
  <si>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</si>
  <si>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</si>
  <si>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</si>
  <si>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</si>
  <si>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</si>
  <si>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</si>
  <si>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</si>
  <si>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</si>
  <si>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</si>
  <si>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</si>
  <si>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</si>
  <si>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</si>
  <si>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</si>
  <si>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</si>
  <si>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</si>
  <si>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</si>
  <si>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</si>
  <si>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</si>
  <si>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</si>
  <si>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</si>
  <si>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</si>
  <si>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</si>
  <si>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</si>
  <si>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</si>
  <si>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</si>
  <si>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</si>
  <si>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</si>
  <si>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</si>
  <si>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</si>
  <si>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</si>
  <si>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</si>
  <si>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</si>
  <si>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</si>
  <si>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</si>
  <si>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</si>
  <si>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</si>
  <si>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</si>
  <si>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</si>
  <si>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</si>
  <si>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</si>
  <si>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</si>
  <si>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</si>
  <si>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</si>
  <si>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</si>
  <si>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</si>
  <si>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</si>
  <si>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</si>
  <si>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</si>
  <si>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</si>
  <si>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</si>
  <si>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</si>
  <si>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</si>
  <si>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</si>
  <si>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</si>
  <si>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</si>
  <si>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</si>
  <si>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</si>
  <si>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</si>
  <si>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</si>
  <si>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</si>
  <si>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</si>
  <si>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</si>
  <si>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</si>
  <si>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</si>
  <si>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</si>
  <si>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</si>
  <si>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</si>
  <si>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</si>
  <si>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</si>
  <si>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</si>
  <si>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</si>
  <si>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</si>
  <si>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</si>
  <si>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</si>
  <si>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</si>
  <si>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</si>
  <si>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</si>
  <si>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</si>
  <si>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</si>
  <si>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</si>
  <si>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</si>
  <si>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</si>
  <si>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</si>
  <si>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</si>
  <si>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</si>
  <si>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</si>
  <si>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</si>
  <si>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</si>
  <si>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</si>
  <si>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</si>
  <si>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</si>
  <si>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</si>
  <si>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</si>
  <si>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</si>
  <si>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</si>
  <si>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</si>
  <si>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</si>
  <si>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</si>
  <si>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</si>
  <si>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</si>
  <si>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</si>
  <si>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</si>
  <si>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</si>
  <si>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</si>
  <si>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</si>
  <si>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</si>
  <si>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</si>
  <si>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</si>
  <si>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</si>
  <si>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</si>
  <si>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</si>
  <si>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</si>
  <si>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</si>
  <si>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</si>
  <si>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</si>
  <si>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</si>
  <si>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</si>
  <si>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</si>
  <si>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</si>
  <si>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</si>
  <si>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</si>
  <si>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</si>
  <si>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</si>
  <si>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</si>
  <si>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</si>
  <si>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</si>
  <si>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</si>
  <si>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</si>
  <si>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</si>
  <si>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</si>
  <si>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</si>
  <si>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</si>
  <si>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</si>
  <si>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</si>
  <si>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</si>
  <si>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</si>
  <si>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</si>
  <si>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</si>
  <si>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</si>
  <si>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</si>
  <si>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</si>
  <si>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</si>
  <si>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</si>
  <si>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</si>
  <si>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</si>
  <si>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</si>
  <si>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</si>
  <si>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</si>
  <si>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</si>
  <si>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</si>
  <si>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</si>
  <si>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</si>
  <si>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</si>
  <si>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R-4041-2018, Phase 2</t>
  </si>
  <si>
    <t>Janvier 2020 - Mai 2021</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</si>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</sst>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41" fontId="80" fillId="0" borderId="25" xfId="0" applyNumberFormat="1" applyFont="1" applyFill="1" applyBorder="1" applyAlignment="1" applyProtection="1" quotePrefix="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1" t="s">
        <v>173</v>
      </c>
      <c r="E7" s="4"/>
      <c r="F7" s="4"/>
      <c r="G7" s="4"/>
      <c r="H7" s="4"/>
      <c r="I7" s="4"/>
      <c r="J7" s="4"/>
      <c r="K7" s="4"/>
      <c r="L7" s="4"/>
      <c r="M7" s="4"/>
      <c r="N7" s="4"/>
      <c r="O7" s="4"/>
      <c r="P7" s="4"/>
    </row>
    <row r="8" spans="1:16" ht="18.75" customHeight="1">
      <c r="A8" s="314" t="s">
        <v>134</v>
      </c>
      <c r="B8" s="317"/>
      <c r="C8" s="318"/>
      <c r="D8" s="182">
        <v>0</v>
      </c>
      <c r="E8" s="4"/>
      <c r="F8" s="4"/>
      <c r="G8" s="4"/>
      <c r="H8" s="4"/>
      <c r="I8" s="4"/>
      <c r="J8" s="4"/>
      <c r="K8" s="4"/>
      <c r="L8" s="4"/>
      <c r="M8" s="4"/>
      <c r="N8" s="4"/>
      <c r="O8" s="4"/>
      <c r="P8" s="4"/>
    </row>
    <row r="9" spans="1:16" ht="18.75" customHeight="1">
      <c r="A9" s="319" t="s">
        <v>133</v>
      </c>
      <c r="B9" s="320"/>
      <c r="C9" s="321"/>
      <c r="D9" s="183"/>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178</v>
      </c>
      <c r="B17" s="185" t="s">
        <v>175</v>
      </c>
      <c r="C17" s="185" t="s">
        <v>176</v>
      </c>
      <c r="D17" s="186" t="s">
        <v>179</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195"/>
      <c r="E22" s="9"/>
      <c r="F22" s="4"/>
      <c r="G22" s="4"/>
      <c r="H22" s="4"/>
      <c r="I22" s="4"/>
      <c r="J22" s="4"/>
      <c r="K22" s="4"/>
      <c r="L22" s="4"/>
      <c r="M22" s="4"/>
      <c r="N22" s="4"/>
      <c r="O22" s="4"/>
      <c r="P22" s="4"/>
    </row>
    <row r="23" spans="1:16" ht="27" customHeight="1">
      <c r="A23" s="194"/>
      <c r="B23" s="308"/>
      <c r="C23" s="308"/>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7" t="s">
        <v>17</v>
      </c>
      <c r="C25" s="199"/>
      <c r="D25" s="195"/>
      <c r="E25" s="9"/>
      <c r="F25" s="4"/>
      <c r="G25" s="4"/>
      <c r="H25" s="4"/>
      <c r="I25" s="4"/>
      <c r="J25" s="4"/>
      <c r="K25" s="4"/>
      <c r="L25" s="4"/>
      <c r="M25" s="4"/>
      <c r="N25" s="4"/>
      <c r="O25" s="4"/>
      <c r="P25" s="4"/>
    </row>
    <row r="26" spans="1:16" ht="27" customHeight="1">
      <c r="A26" s="198"/>
      <c r="B26" s="308"/>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R-4041-2018, Phase 2</v>
      </c>
      <c r="C4" s="204" t="s">
        <v>16</v>
      </c>
      <c r="D4" s="127" t="str">
        <f>Identification!D5</f>
        <v>Janvier 2020 - Mai 2021</v>
      </c>
      <c r="E4" s="11"/>
      <c r="F4" s="4"/>
      <c r="G4" s="4"/>
      <c r="H4" s="4"/>
      <c r="I4" s="4"/>
      <c r="J4" s="4"/>
      <c r="K4" s="4"/>
      <c r="L4" s="4"/>
      <c r="M4" s="4"/>
      <c r="N4" s="4"/>
      <c r="O4" s="4"/>
      <c r="P4" s="4"/>
    </row>
    <row r="5" spans="1:16" ht="26.25" customHeight="1">
      <c r="A5" s="175" t="s">
        <v>1</v>
      </c>
      <c r="B5" s="342" t="str">
        <f>Identification!B6:D6</f>
        <v>Association hôtellerie Québec et Association Restauration Québec</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5" t="s">
        <v>2</v>
      </c>
      <c r="B7" s="354" t="s">
        <v>131</v>
      </c>
      <c r="C7" s="35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48</v>
      </c>
      <c r="C9" s="296">
        <f>Honoraires!D14</f>
        <v>20</v>
      </c>
      <c r="D9" s="128">
        <f>Honoraires!H14</f>
        <v>20400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151.5</v>
      </c>
      <c r="C11" s="296">
        <f>Honoraires!D20</f>
        <v>30.5</v>
      </c>
      <c r="D11" s="128">
        <f>Honoraires!H20</f>
        <v>43680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199.5</v>
      </c>
      <c r="C17" s="239">
        <f>C9+C11+C13+C15</f>
        <v>50.5</v>
      </c>
      <c r="D17" s="240">
        <f>D9+D11+D13+D15</f>
        <v>64080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8" t="s">
        <v>4</v>
      </c>
      <c r="E20" s="4"/>
      <c r="F20" s="4"/>
      <c r="G20" s="4"/>
      <c r="H20" s="4"/>
      <c r="I20" s="4"/>
      <c r="J20" s="4"/>
      <c r="K20" s="4"/>
      <c r="L20" s="4"/>
      <c r="M20" s="4"/>
      <c r="N20" s="4"/>
      <c r="O20" s="4"/>
      <c r="P20" s="4"/>
    </row>
    <row r="21" spans="1:16" ht="19.5" customHeight="1">
      <c r="A21" s="331" t="s">
        <v>22</v>
      </c>
      <c r="B21" s="332"/>
      <c r="C21" s="333"/>
      <c r="D21" s="129">
        <f>ROUND(0.03*D17,2)</f>
        <v>1922.4</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8" t="s">
        <v>59</v>
      </c>
      <c r="B27" s="329"/>
      <c r="C27" s="330"/>
      <c r="D27" s="241">
        <f>D21+D23+D25</f>
        <v>1922.4</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5" t="s">
        <v>126</v>
      </c>
      <c r="B29" s="346"/>
      <c r="C29" s="34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9" t="s">
        <v>111</v>
      </c>
      <c r="B31" s="340"/>
      <c r="C31" s="341"/>
      <c r="D31" s="242">
        <f>D17+D27+D29</f>
        <v>66002.4</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5" t="s">
        <v>137</v>
      </c>
      <c r="B33" s="326"/>
      <c r="C33" s="327"/>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R-4041-2018, Phase 2</v>
      </c>
      <c r="D4" s="373" t="s">
        <v>16</v>
      </c>
      <c r="E4" s="374"/>
      <c r="F4" s="368" t="str">
        <f>Identification!D5</f>
        <v>Janvier 2020 - Mai 2021</v>
      </c>
      <c r="G4" s="369"/>
      <c r="H4" s="370"/>
      <c r="I4" s="11"/>
      <c r="J4" s="11"/>
      <c r="K4" s="11"/>
      <c r="L4" s="11"/>
      <c r="M4" s="11"/>
      <c r="N4" s="11"/>
      <c r="O4" s="11"/>
      <c r="P4" s="11"/>
      <c r="Q4" s="11"/>
    </row>
    <row r="5" spans="1:17" ht="26.25" customHeight="1">
      <c r="A5" s="131" t="s">
        <v>1</v>
      </c>
      <c r="B5" s="132"/>
      <c r="C5" s="342" t="str">
        <f>Identification!B6</f>
        <v>Association hôtellerie Québec et Association Restauration Québec</v>
      </c>
      <c r="D5" s="371"/>
      <c r="E5" s="371"/>
      <c r="F5" s="371"/>
      <c r="G5" s="371"/>
      <c r="H5" s="372"/>
      <c r="I5" s="11"/>
      <c r="J5" s="11"/>
      <c r="K5" s="11"/>
      <c r="L5" s="11"/>
      <c r="M5" s="11"/>
      <c r="N5" s="11"/>
      <c r="O5" s="11"/>
      <c r="P5" s="11"/>
      <c r="Q5" s="11"/>
    </row>
    <row r="6" spans="1:17" ht="20.25" customHeight="1">
      <c r="A6" s="232"/>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Steve Cadrin</v>
      </c>
      <c r="C10" s="244">
        <v>48</v>
      </c>
      <c r="D10" s="244">
        <v>20</v>
      </c>
      <c r="E10" s="245">
        <v>300</v>
      </c>
      <c r="F10" s="169">
        <f>ROUND(((D10*E10)+(C10*E10)),2)</f>
        <v>20400</v>
      </c>
      <c r="G10" s="251"/>
      <c r="H10" s="166">
        <f>ROUND(F10+G10,2)</f>
        <v>20400</v>
      </c>
      <c r="I10" s="11"/>
      <c r="J10" s="11"/>
      <c r="K10" s="11"/>
      <c r="L10" s="11"/>
      <c r="M10" s="11"/>
      <c r="N10" s="11"/>
      <c r="O10" s="11"/>
      <c r="P10" s="11"/>
      <c r="Q10" s="11"/>
    </row>
    <row r="11" spans="1:17" ht="20.25" customHeight="1">
      <c r="A11" s="365"/>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65"/>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5"/>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6"/>
      <c r="B14" s="158" t="s">
        <v>18</v>
      </c>
      <c r="C14" s="159">
        <f>SUM(C10:C13)</f>
        <v>48</v>
      </c>
      <c r="D14" s="159">
        <f>SUM(D10:D13)</f>
        <v>20</v>
      </c>
      <c r="E14" s="362"/>
      <c r="F14" s="160">
        <f>F10+F11+F12+F13</f>
        <v>20400</v>
      </c>
      <c r="G14" s="160">
        <f>G10+G11+G12+G13</f>
        <v>0</v>
      </c>
      <c r="H14" s="161">
        <f>ROUND(F14+G14,2)</f>
        <v>20400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Marcel Paul Raymond</v>
      </c>
      <c r="C16" s="244">
        <v>151.5</v>
      </c>
      <c r="D16" s="244">
        <v>30.5</v>
      </c>
      <c r="E16" s="245">
        <v>240</v>
      </c>
      <c r="F16" s="169">
        <f>ROUND(((D16*E16)+(C16*E16)),2)</f>
        <v>43680</v>
      </c>
      <c r="G16" s="251"/>
      <c r="H16" s="166">
        <f>ROUND(F16+G16,2)</f>
        <v>43680</v>
      </c>
      <c r="I16" s="11"/>
      <c r="J16" s="11"/>
      <c r="K16" s="11"/>
      <c r="L16" s="11"/>
      <c r="M16" s="11"/>
      <c r="N16" s="11"/>
      <c r="O16" s="11"/>
      <c r="P16" s="11"/>
      <c r="Q16" s="11"/>
    </row>
    <row r="17" spans="1:17" ht="20.25" customHeight="1">
      <c r="A17" s="365"/>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5"/>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5"/>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6"/>
      <c r="B20" s="158" t="s">
        <v>18</v>
      </c>
      <c r="C20" s="159">
        <f>SUM(C16:C19)</f>
        <v>151.5</v>
      </c>
      <c r="D20" s="159">
        <f>SUM(D16:D19)</f>
        <v>30.5</v>
      </c>
      <c r="E20" s="362"/>
      <c r="F20" s="160">
        <f>F16+F17+F18+F19</f>
        <v>43680</v>
      </c>
      <c r="G20" s="160">
        <f>G16+G17+G18+G19</f>
        <v>0</v>
      </c>
      <c r="H20" s="161">
        <f>ROUND(F20+G20,2)</f>
        <v>43680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5"/>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5"/>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6">
        <f>F14+F20+F24+F28</f>
        <v>64080</v>
      </c>
      <c r="G30" s="236">
        <f>G14+G20+G24+G28</f>
        <v>0</v>
      </c>
      <c r="H30" s="237">
        <f>H14+H20+H24+H28</f>
        <v>64080</v>
      </c>
      <c r="I30" s="11"/>
      <c r="J30" s="11"/>
      <c r="K30" s="11"/>
      <c r="L30" s="11"/>
      <c r="M30" s="11"/>
      <c r="N30" s="11"/>
      <c r="O30" s="11"/>
      <c r="P30" s="11"/>
      <c r="Q30" s="11"/>
    </row>
    <row r="31" spans="1:17" ht="12" customHeight="1">
      <c r="A31" s="377"/>
      <c r="B31" s="378"/>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R-4041-2018, Phase 2</v>
      </c>
      <c r="C4" s="394" t="s">
        <v>16</v>
      </c>
      <c r="D4" s="395"/>
      <c r="E4" s="396" t="str">
        <f>Identification!D5</f>
        <v>Janvier 2020 - Mai 2021</v>
      </c>
      <c r="F4" s="397"/>
      <c r="G4" s="11"/>
      <c r="H4" s="11"/>
      <c r="I4" s="11"/>
      <c r="J4" s="11"/>
      <c r="K4" s="11"/>
      <c r="L4" s="11"/>
      <c r="M4" s="11"/>
      <c r="N4" s="11"/>
      <c r="O4" s="11"/>
      <c r="P4" s="11"/>
    </row>
    <row r="5" spans="1:16" ht="26.25" customHeight="1">
      <c r="A5" s="10" t="s">
        <v>1</v>
      </c>
      <c r="B5" s="398" t="str">
        <f>Identification!B6:D6</f>
        <v>Association hôtellerie Québec et Association Restauration Québec</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1" t="s">
        <v>10</v>
      </c>
      <c r="C11" s="59"/>
      <c r="D11" s="258"/>
      <c r="E11" s="258"/>
      <c r="F11" s="37">
        <f>ROUND(D11+E11,2)</f>
        <v>0</v>
      </c>
      <c r="G11" s="11"/>
      <c r="H11" s="11"/>
      <c r="I11" s="11"/>
      <c r="J11" s="11"/>
      <c r="K11" s="11"/>
      <c r="L11" s="11"/>
      <c r="M11" s="11"/>
      <c r="N11" s="11"/>
      <c r="O11" s="11"/>
      <c r="P11" s="11"/>
    </row>
    <row r="12" spans="1:16" ht="27" customHeight="1">
      <c r="A12" s="44" t="s">
        <v>11</v>
      </c>
      <c r="B12" s="402"/>
      <c r="C12" s="60"/>
      <c r="D12" s="258"/>
      <c r="E12" s="258"/>
      <c r="F12" s="37">
        <f>ROUND(D12+E12,2)</f>
        <v>0</v>
      </c>
      <c r="G12" s="11"/>
      <c r="H12" s="11"/>
      <c r="I12" s="11"/>
      <c r="J12" s="11"/>
      <c r="K12" s="11"/>
      <c r="L12" s="11"/>
      <c r="M12" s="11"/>
      <c r="N12" s="11"/>
      <c r="O12" s="11"/>
      <c r="P12" s="11"/>
    </row>
    <row r="13" spans="1:16" ht="26.25" customHeight="1">
      <c r="A13" s="45" t="s">
        <v>12</v>
      </c>
      <c r="B13" s="403"/>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R-4041-2018, Phase 2</v>
      </c>
      <c r="D4" s="429" t="s">
        <v>16</v>
      </c>
      <c r="E4" s="430"/>
      <c r="F4" s="425" t="str">
        <f>Identification!D5</f>
        <v>Janvier 2020 - Mai 2021</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R-4041-2018, Phase 2</v>
      </c>
      <c r="E2" s="445"/>
      <c r="F2" s="445"/>
      <c r="G2" s="445"/>
      <c r="H2" s="446"/>
      <c r="I2" s="446"/>
      <c r="J2" s="83"/>
      <c r="K2" s="93"/>
      <c r="L2" s="93"/>
      <c r="M2" s="93"/>
      <c r="N2" s="93"/>
      <c r="O2" s="93"/>
      <c r="P2" s="93"/>
    </row>
    <row r="3" spans="1:16" ht="21.75" customHeight="1">
      <c r="A3" s="82" t="s">
        <v>1</v>
      </c>
      <c r="B3" s="82"/>
      <c r="C3" s="94"/>
      <c r="D3" s="444" t="str">
        <f>Identification!B6</f>
        <v>Association hôtellerie Québec et Association Restauration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180</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181</v>
      </c>
      <c r="C12" s="447"/>
      <c r="D12" s="447"/>
      <c r="E12" s="447"/>
      <c r="F12" s="87" t="s">
        <v>95</v>
      </c>
      <c r="G12" s="112"/>
      <c r="H12" s="112"/>
      <c r="I12" s="82"/>
      <c r="J12" s="82"/>
      <c r="K12" s="98"/>
      <c r="L12" s="98"/>
      <c r="M12" s="98"/>
      <c r="N12" s="98"/>
      <c r="O12" s="98"/>
      <c r="P12" s="98"/>
    </row>
    <row r="13" spans="1:16" ht="21" customHeight="1">
      <c r="A13" s="78" t="s">
        <v>96</v>
      </c>
      <c r="B13" s="91">
        <v>28</v>
      </c>
      <c r="C13" s="88" t="s">
        <v>97</v>
      </c>
      <c r="D13" s="300" t="s">
        <v>184</v>
      </c>
      <c r="E13" s="450">
        <v>2021</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2021-06-16T16:08:48Z</cp:lastPrinted>
  <dcterms:created xsi:type="dcterms:W3CDTF">2003-06-11T13:22:16Z</dcterms:created>
  <dcterms:modified xsi:type="dcterms:W3CDTF">2021-06-28T22:11:09Z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2</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514</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vt:lpwstr>
  </property>
  <property fmtid="{D5CDD505-2E9C-101B-9397-08002B2CF9AE}" pid="19" name="Cotedepièce">
    <vt:lpwstr>C-AHQ-ARQ-0040</vt:lpwstr>
  </property>
  <property fmtid="{D5CDD505-2E9C-101B-9397-08002B2CF9AE}" pid="20" name="Anciennomdudocument">
    <vt:lpwstr>R-4041-2018, Phase 2 - Demande de paiement de frais de l'AHQ-ARQ.xls</vt:lpwstr>
  </property>
  <property fmtid="{D5CDD505-2E9C-101B-9397-08002B2CF9AE}" pid="21" name="Documentdéposépar">
    <vt:lpwstr/>
  </property>
  <property fmtid="{D5CDD505-2E9C-101B-9397-08002B2CF9AE}" pid="22" name="Numéroplumitif">
    <vt:lpwstr>0804</vt:lpwstr>
  </property>
  <property fmtid="{D5CDD505-2E9C-101B-9397-08002B2CF9AE}" pid="23" name="_dlc_DocId">
    <vt:lpwstr>W2HFWTQUJJY6-440305271-215</vt:lpwstr>
  </property>
  <property fmtid="{D5CDD505-2E9C-101B-9397-08002B2CF9AE}" pid="24" name="_dlc_DocIdItemGuid">
    <vt:lpwstr>aa28a338-47a2-464c-a15e-a5ed3b2c3109</vt:lpwstr>
  </property>
  <property fmtid="{D5CDD505-2E9C-101B-9397-08002B2CF9AE}" pid="25" name="_dlc_DocIdUrl">
    <vt:lpwstr>http://s10mtlweb:8081/514/_layouts/15/DocIdRedir.aspx?ID=W2HFWTQUJJY6-440305271-215, W2HFWTQUJJY6-440305271-215</vt:lpwstr>
  </property>
  <property fmtid="{D5CDD505-2E9C-101B-9397-08002B2CF9AE}" pid="26" name="display_urn:schemas-microsoft-com:office:office#Editor">
    <vt:lpwstr>Compte système</vt:lpwstr>
  </property>
  <property fmtid="{D5CDD505-2E9C-101B-9397-08002B2CF9AE}" pid="27" name="Cote de piéce">
    <vt:lpwstr>C-AHQ-ARQ-0040</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804.000000000000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