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0" yWindow="2280" windowWidth="15480" windowHeight="17340" tabRatio="865" firstSheet="1"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<sst xmlns="http://schemas.openxmlformats.org/spreadsheetml/2006/main" count="256" uniqueCount="182">
  <si>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</si>
  <si>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</si>
  <si>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</si>
  <si>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</si>
  <si>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</si>
  <si>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</si>
  <si>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</si>
  <si>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</si>
  <si>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</si>
  <si>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</si>
  <si>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</si>
  <si>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</si>
  <si>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</si>
  <si>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</si>
  <si>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</si>
  <si>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</si>
  <si>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</si>
  <si>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</si>
  <si>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</si>
  <si>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</si>
  <si>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</si>
  <si>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</si>
  <si>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</si>
  <si>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</si>
  <si>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</si>
  <si>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</si>
  <si>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</si>
  <si>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</si>
  <si>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</si>
  <si>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</si>
  <si>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</si>
  <si>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</si>
  <si>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</si>
  <si>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</si>
  <si>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</si>
  <si>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</si>
  <si>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</si>
  <si>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</si>
  <si>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</si>
  <si>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</si>
  <si>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</si>
  <si>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</si>
  <si>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</si>
  <si>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</si>
  <si>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</si>
  <si>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</si>
  <si>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</si>
  <si>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</si>
  <si>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</si>
  <si>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</si>
  <si>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</si>
  <si>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</si>
  <si>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</si>
  <si>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</si>
  <si>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</si>
  <si>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</si>
  <si>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</si>
  <si>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</si>
  <si>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</si>
  <si>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</si>
  <si>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</si>
  <si>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</si>
  <si>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</si>
  <si>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</si>
  <si>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</si>
  <si>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</si>
  <si>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</si>
  <si>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</si>
  <si>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</si>
  <si>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</si>
  <si>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</si>
  <si>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</si>
  <si>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</si>
  <si>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</si>
  <si>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</si>
  <si>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</si>
  <si>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</si>
  <si>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</si>
  <si>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</si>
  <si>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</si>
  <si>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</si>
  <si>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</si>
  <si>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</si>
  <si>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</si>
  <si>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</si>
  <si>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</si>
  <si>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</si>
  <si>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</si>
  <si>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</si>
  <si>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</si>
  <si>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</si>
  <si>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</si>
  <si>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</si>
  <si>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</si>
  <si>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</si>
  <si>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</si>
  <si>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</si>
  <si>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</si>
  <si>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</si>
  <si>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</si>
  <si>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</si>
  <si>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</si>
  <si>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</si>
  <si>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</si>
  <si>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</si>
  <si>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</si>
  <si>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</si>
  <si>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</si>
  <si>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</si>
  <si>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</si>
  <si>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</si>
  <si>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</si>
  <si>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</si>
  <si>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</si>
  <si>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</si>
  <si>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</si>
  <si>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</si>
  <si>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</si>
  <si>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</si>
  <si>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</si>
  <si>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</si>
  <si>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</si>
  <si>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</si>
  <si>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</si>
  <si>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</si>
  <si>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</si>
  <si>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</si>
  <si>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</si>
  <si>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</si>
  <si>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</si>
  <si>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</si>
  <si>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</si>
  <si>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</si>
  <si>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</si>
  <si>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</si>
  <si>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</si>
  <si>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</si>
  <si>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</si>
  <si>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</si>
  <si>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</si>
  <si>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</si>
  <si>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</si>
  <si>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</si>
  <si>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</si>
  <si>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</si>
  <si>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</si>
  <si>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</si>
  <si>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</si>
  <si>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</si>
  <si>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</si>
  <si>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</si>
  <si>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</si>
  <si>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</si>
  <si>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</si>
  <si>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</si>
  <si>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</si>
  <si>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</si>
  <si>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</si>
  <si>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</si>
  <si>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</si>
  <si>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</si>
  <si>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</si>
  <si>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</si>
  <si>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</si>
  <si>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</si>
  <si>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</si>
  <si>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</si>
  <si>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</si>
  <si>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</si>
  <si>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</si>
  <si>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</si>
  <si>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</si>
  <si>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R-4041-2018, Phase 2</t>
  </si>
  <si>
    <t>Janvier 2020 - Mai 2021</t>
  </si>
  <si>
    <t>Association des stations de ski du Québec</t>
  </si>
  <si>
    <t>Non</t>
  </si>
  <si>
    <t>Me Marie-Annick Tourillon</t>
  </si>
  <si>
    <t>Interne</t>
  </si>
  <si>
    <t>1347 rue Nationale, Terrebonne, J6W 6H8</t>
  </si>
  <si>
    <t>Yannick Charette</t>
  </si>
  <si>
    <t>Terrebonne</t>
  </si>
  <si>
    <t xml:space="preserve">juin </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</si>
</sst>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64" fontId="80" fillId="0" borderId="25" xfId="0" applyNumberFormat="1" applyFont="1" applyBorder="1" applyAlignment="1" applyProtection="1" quotePrefix="1">
      <alignment horizontal="left" vertical="center" inden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7" t="s">
        <v>135</v>
      </c>
      <c r="B4" s="308"/>
      <c r="C4" s="308"/>
      <c r="D4" s="308"/>
      <c r="E4" s="4"/>
      <c r="F4" s="4"/>
      <c r="G4" s="4"/>
      <c r="H4" s="4"/>
      <c r="I4" s="4"/>
      <c r="J4" s="4"/>
      <c r="K4" s="4"/>
      <c r="L4" s="4"/>
      <c r="M4" s="4"/>
      <c r="N4" s="4"/>
      <c r="O4" s="4"/>
      <c r="P4" s="4"/>
    </row>
    <row r="5" spans="1:16" ht="18.75" customHeight="1">
      <c r="A5" s="173" t="s">
        <v>0</v>
      </c>
      <c r="B5" s="180" t="s">
        <v>172</v>
      </c>
      <c r="C5" s="174" t="s">
        <v>16</v>
      </c>
      <c r="D5" s="456" t="s">
        <v>173</v>
      </c>
      <c r="E5" s="4"/>
      <c r="F5" s="4"/>
      <c r="G5" s="4"/>
      <c r="H5" s="4"/>
      <c r="I5" s="4"/>
      <c r="J5" s="4"/>
      <c r="K5" s="4"/>
      <c r="L5" s="4"/>
      <c r="M5" s="4"/>
      <c r="N5" s="4"/>
      <c r="O5" s="4"/>
      <c r="P5" s="4"/>
    </row>
    <row r="6" spans="1:16" ht="18.75" customHeight="1">
      <c r="A6" s="175" t="s">
        <v>1</v>
      </c>
      <c r="B6" s="309" t="s">
        <v>174</v>
      </c>
      <c r="C6" s="310"/>
      <c r="D6" s="311"/>
      <c r="E6" s="4"/>
      <c r="F6" s="4"/>
      <c r="G6" s="4"/>
      <c r="H6" s="4"/>
      <c r="I6" s="4"/>
      <c r="J6" s="4"/>
      <c r="K6" s="4"/>
      <c r="L6" s="4"/>
      <c r="M6" s="4"/>
      <c r="N6" s="4"/>
      <c r="O6" s="4"/>
      <c r="P6" s="4"/>
    </row>
    <row r="7" spans="1:16" ht="18.75" customHeight="1">
      <c r="A7" s="312" t="s">
        <v>67</v>
      </c>
      <c r="B7" s="313"/>
      <c r="C7" s="314"/>
      <c r="D7" s="181" t="s">
        <v>175</v>
      </c>
      <c r="E7" s="4"/>
      <c r="F7" s="4"/>
      <c r="G7" s="4"/>
      <c r="H7" s="4"/>
      <c r="I7" s="4"/>
      <c r="J7" s="4"/>
      <c r="K7" s="4"/>
      <c r="L7" s="4"/>
      <c r="M7" s="4"/>
      <c r="N7" s="4"/>
      <c r="O7" s="4"/>
      <c r="P7" s="4"/>
    </row>
    <row r="8" spans="1:16" ht="18.75" customHeight="1">
      <c r="A8" s="312" t="s">
        <v>134</v>
      </c>
      <c r="B8" s="315"/>
      <c r="C8" s="316"/>
      <c r="D8" s="182">
        <v>1</v>
      </c>
      <c r="E8" s="4"/>
      <c r="F8" s="4"/>
      <c r="G8" s="4"/>
      <c r="H8" s="4"/>
      <c r="I8" s="4"/>
      <c r="J8" s="4"/>
      <c r="K8" s="4"/>
      <c r="L8" s="4"/>
      <c r="M8" s="4"/>
      <c r="N8" s="4"/>
      <c r="O8" s="4"/>
      <c r="P8" s="4"/>
    </row>
    <row r="9" spans="1:16" ht="18.75" customHeight="1">
      <c r="A9" s="317" t="s">
        <v>133</v>
      </c>
      <c r="B9" s="318"/>
      <c r="C9" s="319"/>
      <c r="D9" s="183"/>
      <c r="E9" s="4"/>
      <c r="F9" s="4"/>
      <c r="G9" s="4"/>
      <c r="H9" s="4"/>
      <c r="I9" s="4"/>
      <c r="J9" s="4"/>
      <c r="K9" s="4"/>
      <c r="L9" s="4"/>
      <c r="M9" s="4"/>
      <c r="N9" s="4"/>
      <c r="O9" s="4"/>
      <c r="P9" s="4"/>
    </row>
    <row r="10" spans="1:16" ht="20.25" customHeight="1">
      <c r="A10" s="302" t="s">
        <v>75</v>
      </c>
      <c r="B10" s="303"/>
      <c r="C10" s="303"/>
      <c r="D10" s="304"/>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176</v>
      </c>
      <c r="B12" s="185">
        <v>26</v>
      </c>
      <c r="C12" s="185" t="s">
        <v>177</v>
      </c>
      <c r="D12" s="186" t="s">
        <v>178</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179</v>
      </c>
      <c r="B17" s="185">
        <v>18</v>
      </c>
      <c r="C17" s="185" t="s">
        <v>177</v>
      </c>
      <c r="D17" s="186" t="s">
        <v>178</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5" t="s">
        <v>17</v>
      </c>
      <c r="C22" s="305" t="s">
        <v>17</v>
      </c>
      <c r="D22" s="195"/>
      <c r="E22" s="9"/>
      <c r="F22" s="4"/>
      <c r="G22" s="4"/>
      <c r="H22" s="4"/>
      <c r="I22" s="4"/>
      <c r="J22" s="4"/>
      <c r="K22" s="4"/>
      <c r="L22" s="4"/>
      <c r="M22" s="4"/>
      <c r="N22" s="4"/>
      <c r="O22" s="4"/>
      <c r="P22" s="4"/>
    </row>
    <row r="23" spans="1:16" ht="27" customHeight="1">
      <c r="A23" s="194"/>
      <c r="B23" s="306"/>
      <c r="C23" s="30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5" t="s">
        <v>17</v>
      </c>
      <c r="C25" s="199"/>
      <c r="D25" s="195"/>
      <c r="E25" s="9"/>
      <c r="F25" s="4"/>
      <c r="G25" s="4"/>
      <c r="H25" s="4"/>
      <c r="I25" s="4"/>
      <c r="J25" s="4"/>
      <c r="K25" s="4"/>
      <c r="L25" s="4"/>
      <c r="M25" s="4"/>
      <c r="N25" s="4"/>
      <c r="O25" s="4"/>
      <c r="P25" s="4"/>
    </row>
    <row r="26" spans="1:16" ht="27" customHeight="1">
      <c r="A26" s="198"/>
      <c r="B26" s="30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0" t="s">
        <v>70</v>
      </c>
      <c r="B28" s="301"/>
      <c r="C28" s="301"/>
      <c r="D28" s="301"/>
      <c r="E28" s="9"/>
      <c r="F28" s="4"/>
      <c r="G28" s="4"/>
      <c r="H28" s="4"/>
      <c r="I28" s="4"/>
      <c r="J28" s="4"/>
      <c r="K28" s="4"/>
      <c r="L28" s="4"/>
      <c r="M28" s="4"/>
      <c r="N28" s="4"/>
      <c r="O28" s="4"/>
      <c r="P28" s="4"/>
    </row>
    <row r="29" spans="1:16" ht="14.25" customHeight="1">
      <c r="A29" s="300" t="s">
        <v>71</v>
      </c>
      <c r="B29" s="301"/>
      <c r="C29" s="301"/>
      <c r="D29" s="301"/>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7" t="s">
        <v>144</v>
      </c>
      <c r="B3" s="308"/>
      <c r="C3" s="308"/>
      <c r="D3" s="308"/>
      <c r="E3" s="11"/>
      <c r="F3" s="4"/>
      <c r="G3" s="4"/>
      <c r="H3" s="4"/>
      <c r="I3" s="4"/>
      <c r="J3" s="4"/>
      <c r="K3" s="4"/>
      <c r="L3" s="4"/>
      <c r="M3" s="4"/>
      <c r="N3" s="4"/>
      <c r="O3" s="4"/>
      <c r="P3" s="4"/>
    </row>
    <row r="4" spans="1:16" ht="26.25" customHeight="1">
      <c r="A4" s="173" t="s">
        <v>0</v>
      </c>
      <c r="B4" s="126" t="str">
        <f>Identification!B5</f>
        <v>R-4041-2018, Phase 2</v>
      </c>
      <c r="C4" s="204" t="s">
        <v>16</v>
      </c>
      <c r="D4" s="127" t="str">
        <f>Identification!D5</f>
        <v>Janvier 2020 - Mai 2021</v>
      </c>
      <c r="E4" s="11"/>
      <c r="F4" s="4"/>
      <c r="G4" s="4"/>
      <c r="H4" s="4"/>
      <c r="I4" s="4"/>
      <c r="J4" s="4"/>
      <c r="K4" s="4"/>
      <c r="L4" s="4"/>
      <c r="M4" s="4"/>
      <c r="N4" s="4"/>
      <c r="O4" s="4"/>
      <c r="P4" s="4"/>
    </row>
    <row r="5" spans="1:16" ht="26.25" customHeight="1">
      <c r="A5" s="175" t="s">
        <v>1</v>
      </c>
      <c r="B5" s="340" t="str">
        <f>Identification!B6:D6</f>
        <v>Association des stations de ski du Québec</v>
      </c>
      <c r="C5" s="341"/>
      <c r="D5" s="342"/>
      <c r="E5" s="11"/>
      <c r="F5" s="111"/>
      <c r="G5" s="111"/>
      <c r="H5" s="4"/>
      <c r="I5" s="4"/>
      <c r="J5" s="4"/>
      <c r="K5" s="4"/>
      <c r="L5" s="4"/>
      <c r="M5" s="4"/>
      <c r="N5" s="4"/>
      <c r="O5" s="4"/>
      <c r="P5" s="4"/>
    </row>
    <row r="6" spans="1:16" ht="22.5" customHeight="1">
      <c r="A6" s="353" t="s">
        <v>20</v>
      </c>
      <c r="B6" s="354"/>
      <c r="C6" s="354"/>
      <c r="D6" s="355"/>
      <c r="E6" s="11"/>
      <c r="F6" s="4"/>
      <c r="G6" s="4"/>
      <c r="H6" s="4"/>
      <c r="I6" s="4"/>
      <c r="J6" s="4"/>
      <c r="K6" s="4"/>
      <c r="L6" s="4"/>
      <c r="M6" s="4"/>
      <c r="N6" s="4"/>
      <c r="O6" s="4"/>
      <c r="P6" s="4"/>
    </row>
    <row r="7" spans="1:16" ht="19.5" customHeight="1">
      <c r="A7" s="205" t="s">
        <v>2</v>
      </c>
      <c r="B7" s="352" t="s">
        <v>131</v>
      </c>
      <c r="C7" s="352"/>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46</v>
      </c>
      <c r="C9" s="296">
        <f>Honoraires!D14</f>
        <v>30</v>
      </c>
      <c r="D9" s="128">
        <f>Honoraires!H14</f>
        <v>10260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67</v>
      </c>
      <c r="C11" s="296">
        <f>Honoraires!D20</f>
        <v>30</v>
      </c>
      <c r="D11" s="128">
        <f>Honoraires!H20</f>
        <v>9700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113</v>
      </c>
      <c r="C17" s="239">
        <f>C9+C11+C13+C15</f>
        <v>60</v>
      </c>
      <c r="D17" s="240">
        <f>D9+D11+D13+D15</f>
        <v>19960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49" t="s">
        <v>56</v>
      </c>
      <c r="B19" s="350"/>
      <c r="C19" s="350"/>
      <c r="D19" s="351"/>
      <c r="E19" s="9"/>
      <c r="F19" s="4"/>
      <c r="G19" s="4"/>
      <c r="H19" s="4"/>
      <c r="I19" s="4"/>
      <c r="J19" s="4"/>
      <c r="K19" s="4"/>
      <c r="L19" s="4"/>
      <c r="M19" s="4"/>
      <c r="N19" s="4"/>
      <c r="O19" s="4"/>
      <c r="P19" s="4"/>
    </row>
    <row r="20" spans="1:16" ht="33" customHeight="1">
      <c r="A20" s="346" t="s">
        <v>21</v>
      </c>
      <c r="B20" s="347"/>
      <c r="C20" s="348"/>
      <c r="D20" s="218" t="s">
        <v>4</v>
      </c>
      <c r="E20" s="4"/>
      <c r="F20" s="4"/>
      <c r="G20" s="4"/>
      <c r="H20" s="4"/>
      <c r="I20" s="4"/>
      <c r="J20" s="4"/>
      <c r="K20" s="4"/>
      <c r="L20" s="4"/>
      <c r="M20" s="4"/>
      <c r="N20" s="4"/>
      <c r="O20" s="4"/>
      <c r="P20" s="4"/>
    </row>
    <row r="21" spans="1:16" ht="19.5" customHeight="1">
      <c r="A21" s="329" t="s">
        <v>22</v>
      </c>
      <c r="B21" s="330"/>
      <c r="C21" s="331"/>
      <c r="D21" s="129">
        <f>ROUND(0.03*D17,2)</f>
        <v>598.8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29" t="s">
        <v>5</v>
      </c>
      <c r="B23" s="332"/>
      <c r="C23" s="333"/>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4" t="s">
        <v>119</v>
      </c>
      <c r="B25" s="335"/>
      <c r="C25" s="336"/>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6" t="s">
        <v>59</v>
      </c>
      <c r="B27" s="327"/>
      <c r="C27" s="328"/>
      <c r="D27" s="241">
        <f>D21+D23+D25</f>
        <v>598.8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3" t="s">
        <v>126</v>
      </c>
      <c r="B29" s="344"/>
      <c r="C29" s="345"/>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7" t="s">
        <v>111</v>
      </c>
      <c r="B31" s="338"/>
      <c r="C31" s="339"/>
      <c r="D31" s="242">
        <f>D17+D27+D29</f>
        <v>20558.8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3" t="s">
        <v>137</v>
      </c>
      <c r="B33" s="324"/>
      <c r="C33" s="325"/>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0" t="s">
        <v>112</v>
      </c>
      <c r="B36" s="321"/>
      <c r="C36" s="321"/>
      <c r="D36" s="32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9" sqref="E19"/>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7" t="s">
        <v>136</v>
      </c>
      <c r="B3" s="321"/>
      <c r="C3" s="321"/>
      <c r="D3" s="321"/>
      <c r="E3" s="321"/>
      <c r="F3" s="321"/>
      <c r="G3" s="321"/>
      <c r="H3" s="321"/>
      <c r="I3" s="11"/>
      <c r="J3" s="11"/>
      <c r="K3" s="11"/>
      <c r="L3" s="11"/>
      <c r="M3" s="11"/>
      <c r="N3" s="11"/>
      <c r="O3" s="11"/>
      <c r="P3" s="11"/>
      <c r="Q3" s="11"/>
    </row>
    <row r="4" spans="1:17" ht="26.25" customHeight="1">
      <c r="A4" s="154" t="s">
        <v>0</v>
      </c>
      <c r="B4" s="130"/>
      <c r="C4" s="155" t="str">
        <f>Identification!B5</f>
        <v>R-4041-2018, Phase 2</v>
      </c>
      <c r="D4" s="371" t="s">
        <v>16</v>
      </c>
      <c r="E4" s="372"/>
      <c r="F4" s="366" t="str">
        <f>Identification!D5</f>
        <v>Janvier 2020 - Mai 2021</v>
      </c>
      <c r="G4" s="367"/>
      <c r="H4" s="368"/>
      <c r="I4" s="11"/>
      <c r="J4" s="11"/>
      <c r="K4" s="11"/>
      <c r="L4" s="11"/>
      <c r="M4" s="11"/>
      <c r="N4" s="11"/>
      <c r="O4" s="11"/>
      <c r="P4" s="11"/>
      <c r="Q4" s="11"/>
    </row>
    <row r="5" spans="1:17" ht="26.25" customHeight="1">
      <c r="A5" s="131" t="s">
        <v>1</v>
      </c>
      <c r="B5" s="132"/>
      <c r="C5" s="340" t="str">
        <f>Identification!B6</f>
        <v>Association des stations de ski du Québec</v>
      </c>
      <c r="D5" s="369"/>
      <c r="E5" s="369"/>
      <c r="F5" s="369"/>
      <c r="G5" s="369"/>
      <c r="H5" s="370"/>
      <c r="I5" s="11"/>
      <c r="J5" s="11"/>
      <c r="K5" s="11"/>
      <c r="L5" s="11"/>
      <c r="M5" s="11"/>
      <c r="N5" s="11"/>
      <c r="O5" s="11"/>
      <c r="P5" s="11"/>
      <c r="Q5" s="11"/>
    </row>
    <row r="6" spans="1:17" ht="20.25" customHeight="1">
      <c r="A6" s="232"/>
      <c r="B6" s="379" t="s">
        <v>58</v>
      </c>
      <c r="C6" s="380"/>
      <c r="D6" s="380"/>
      <c r="E6" s="380"/>
      <c r="F6" s="381"/>
      <c r="G6" s="381"/>
      <c r="H6" s="382"/>
      <c r="I6" s="11"/>
      <c r="J6" s="11"/>
      <c r="K6" s="11"/>
      <c r="L6" s="11"/>
      <c r="M6" s="11"/>
      <c r="N6" s="11"/>
      <c r="O6" s="11"/>
      <c r="P6" s="11"/>
      <c r="Q6" s="11"/>
    </row>
    <row r="7" spans="1:17" ht="3.75" customHeight="1">
      <c r="A7" s="143"/>
      <c r="B7" s="144"/>
      <c r="C7" s="383"/>
      <c r="D7" s="384"/>
      <c r="E7" s="133"/>
      <c r="F7" s="133"/>
      <c r="G7" s="133"/>
      <c r="H7" s="134"/>
      <c r="I7" s="11"/>
      <c r="J7" s="11"/>
      <c r="K7" s="11"/>
      <c r="L7" s="11"/>
      <c r="M7" s="11"/>
      <c r="N7" s="11"/>
      <c r="O7" s="11"/>
      <c r="P7" s="11"/>
      <c r="Q7" s="11"/>
    </row>
    <row r="8" spans="1:17" ht="17.25" customHeight="1">
      <c r="A8" s="135" t="s">
        <v>2</v>
      </c>
      <c r="B8" s="145"/>
      <c r="C8" s="377" t="s">
        <v>139</v>
      </c>
      <c r="D8" s="37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2" t="s">
        <v>115</v>
      </c>
      <c r="B10" s="147" t="str">
        <f>Identification!A12</f>
        <v>Me Marie-Annick Tourillon</v>
      </c>
      <c r="C10" s="244">
        <v>46</v>
      </c>
      <c r="D10" s="244">
        <v>30</v>
      </c>
      <c r="E10" s="245">
        <v>135</v>
      </c>
      <c r="F10" s="169">
        <f>ROUND(((D10*E10)+(C10*E10)),2)</f>
        <v>10260</v>
      </c>
      <c r="G10" s="251"/>
      <c r="H10" s="166">
        <f>ROUND(F10+G10,2)</f>
        <v>10260</v>
      </c>
      <c r="I10" s="11"/>
      <c r="J10" s="11"/>
      <c r="K10" s="11"/>
      <c r="L10" s="11"/>
      <c r="M10" s="11"/>
      <c r="N10" s="11"/>
      <c r="O10" s="11"/>
      <c r="P10" s="11"/>
      <c r="Q10" s="11"/>
    </row>
    <row r="11" spans="1:17" ht="20.25" customHeight="1">
      <c r="A11" s="363"/>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6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4"/>
      <c r="B14" s="158" t="s">
        <v>18</v>
      </c>
      <c r="C14" s="159">
        <f>SUM(C10:C13)</f>
        <v>46</v>
      </c>
      <c r="D14" s="159">
        <f>SUM(D10:D13)</f>
        <v>30</v>
      </c>
      <c r="E14" s="360"/>
      <c r="F14" s="160">
        <f>F10+F11+F12+F13</f>
        <v>10260</v>
      </c>
      <c r="G14" s="160">
        <f>G10+G11+G12+G13</f>
        <v>0</v>
      </c>
      <c r="H14" s="161">
        <f>ROUND(F14+G14,2)</f>
        <v>10260</v>
      </c>
      <c r="I14" s="11"/>
      <c r="J14" s="11"/>
      <c r="K14" s="11"/>
      <c r="L14" s="11"/>
      <c r="M14" s="11"/>
      <c r="N14" s="11"/>
      <c r="O14" s="11"/>
      <c r="P14" s="11"/>
      <c r="Q14" s="11"/>
    </row>
    <row r="15" spans="1:17" ht="12.75" customHeight="1">
      <c r="A15" s="36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62" t="s">
        <v>116</v>
      </c>
      <c r="B16" s="147" t="str">
        <f>Identification!A17</f>
        <v>Yannick Charette</v>
      </c>
      <c r="C16" s="244">
        <v>67</v>
      </c>
      <c r="D16" s="244">
        <v>30</v>
      </c>
      <c r="E16" s="245">
        <v>100</v>
      </c>
      <c r="F16" s="169">
        <f>ROUND(((D16*E16)+(C16*E16)),2)</f>
        <v>9700</v>
      </c>
      <c r="G16" s="251"/>
      <c r="H16" s="166">
        <f>ROUND(F16+G16,2)</f>
        <v>9700</v>
      </c>
      <c r="I16" s="11"/>
      <c r="J16" s="11"/>
      <c r="K16" s="11"/>
      <c r="L16" s="11"/>
      <c r="M16" s="11"/>
      <c r="N16" s="11"/>
      <c r="O16" s="11"/>
      <c r="P16" s="11"/>
      <c r="Q16" s="11"/>
    </row>
    <row r="17" spans="1:17" ht="20.25" customHeight="1">
      <c r="A17" s="36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4"/>
      <c r="B20" s="158" t="s">
        <v>18</v>
      </c>
      <c r="C20" s="159">
        <f>SUM(C16:C19)</f>
        <v>67</v>
      </c>
      <c r="D20" s="159">
        <f>SUM(D16:D19)</f>
        <v>30</v>
      </c>
      <c r="E20" s="360"/>
      <c r="F20" s="160">
        <f>F16+F17+F18+F19</f>
        <v>9700</v>
      </c>
      <c r="G20" s="160">
        <f>G16+G17+G18+G19</f>
        <v>0</v>
      </c>
      <c r="H20" s="161">
        <f>ROUND(F20+G20,2)</f>
        <v>9700</v>
      </c>
      <c r="I20" s="11"/>
      <c r="J20" s="11"/>
      <c r="K20" s="11"/>
      <c r="L20" s="11"/>
      <c r="M20" s="11"/>
      <c r="N20" s="11"/>
      <c r="O20" s="11"/>
      <c r="P20" s="11"/>
      <c r="Q20" s="11"/>
    </row>
    <row r="21" spans="1:17" ht="12.75" customHeight="1">
      <c r="A21" s="36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6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6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6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6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57" t="s">
        <v>66</v>
      </c>
      <c r="B30" s="358"/>
      <c r="C30" s="358"/>
      <c r="D30" s="358"/>
      <c r="E30" s="359"/>
      <c r="F30" s="236">
        <f>F14+F20+F24+F28</f>
        <v>19960</v>
      </c>
      <c r="G30" s="236">
        <f>G14+G20+G24+G28</f>
        <v>0</v>
      </c>
      <c r="H30" s="237">
        <f>H14+H20+H24+H28</f>
        <v>19960</v>
      </c>
      <c r="I30" s="11"/>
      <c r="J30" s="11"/>
      <c r="K30" s="11"/>
      <c r="L30" s="11"/>
      <c r="M30" s="11"/>
      <c r="N30" s="11"/>
      <c r="O30" s="11"/>
      <c r="P30" s="11"/>
      <c r="Q30" s="11"/>
    </row>
    <row r="31" spans="1:17" ht="12" customHeight="1">
      <c r="A31" s="375"/>
      <c r="B31" s="376"/>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6"/>
      <c r="C33" s="356"/>
      <c r="D33" s="356"/>
      <c r="E33" s="356"/>
      <c r="F33" s="356"/>
      <c r="G33" s="356"/>
      <c r="H33" s="356"/>
      <c r="I33" s="4"/>
      <c r="J33" s="11"/>
      <c r="K33" s="11"/>
      <c r="L33" s="11"/>
      <c r="M33" s="11"/>
      <c r="N33" s="11"/>
      <c r="O33" s="11"/>
      <c r="P33" s="11"/>
      <c r="Q33" s="11"/>
    </row>
    <row r="34" spans="1:17" ht="48" customHeight="1">
      <c r="A34" s="373" t="s">
        <v>114</v>
      </c>
      <c r="B34" s="374"/>
      <c r="C34" s="374"/>
      <c r="D34" s="374"/>
      <c r="E34" s="374"/>
      <c r="F34" s="374"/>
      <c r="G34" s="374"/>
      <c r="H34" s="374"/>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26" t="str">
        <f>Identification!B5</f>
        <v>R-4041-2018, Phase 2</v>
      </c>
      <c r="C4" s="392" t="s">
        <v>16</v>
      </c>
      <c r="D4" s="393"/>
      <c r="E4" s="394" t="str">
        <f>Identification!D5</f>
        <v>Janvier 2020 - Mai 2021</v>
      </c>
      <c r="F4" s="395"/>
      <c r="G4" s="11"/>
      <c r="H4" s="11"/>
      <c r="I4" s="11"/>
      <c r="J4" s="11"/>
      <c r="K4" s="11"/>
      <c r="L4" s="11"/>
      <c r="M4" s="11"/>
      <c r="N4" s="11"/>
      <c r="O4" s="11"/>
      <c r="P4" s="11"/>
    </row>
    <row r="5" spans="1:16" ht="26.25" customHeight="1">
      <c r="A5" s="10" t="s">
        <v>1</v>
      </c>
      <c r="B5" s="396" t="str">
        <f>Identification!B6:D6</f>
        <v>Association des stations de ski du Québec</v>
      </c>
      <c r="C5" s="397"/>
      <c r="D5" s="397"/>
      <c r="E5" s="397"/>
      <c r="F5" s="398"/>
      <c r="G5" s="11"/>
      <c r="H5" s="11"/>
      <c r="I5" s="11"/>
      <c r="J5" s="11"/>
      <c r="K5" s="11"/>
      <c r="L5" s="11"/>
      <c r="M5" s="11"/>
      <c r="N5" s="11"/>
      <c r="O5" s="11"/>
      <c r="P5" s="11"/>
    </row>
    <row r="6" spans="1:16" ht="26.25" customHeight="1">
      <c r="A6" s="18" t="s">
        <v>74</v>
      </c>
      <c r="B6" s="406"/>
      <c r="C6" s="407"/>
      <c r="D6" s="407"/>
      <c r="E6" s="407"/>
      <c r="F6" s="408"/>
      <c r="G6" s="11"/>
      <c r="H6" s="11"/>
      <c r="I6" s="11"/>
      <c r="J6" s="11"/>
      <c r="K6" s="11"/>
      <c r="L6" s="11"/>
      <c r="M6" s="11"/>
      <c r="N6" s="11"/>
      <c r="O6" s="11"/>
      <c r="P6" s="11"/>
    </row>
    <row r="7" spans="1:16" ht="20.25" customHeight="1">
      <c r="A7" s="385" t="s">
        <v>72</v>
      </c>
      <c r="B7" s="386"/>
      <c r="C7" s="386"/>
      <c r="D7" s="386"/>
      <c r="E7" s="387"/>
      <c r="F7" s="38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9" t="s">
        <v>10</v>
      </c>
      <c r="C11" s="59"/>
      <c r="D11" s="258"/>
      <c r="E11" s="258"/>
      <c r="F11" s="37">
        <f>ROUND(D11+E11,2)</f>
        <v>0</v>
      </c>
      <c r="G11" s="11"/>
      <c r="H11" s="11"/>
      <c r="I11" s="11"/>
      <c r="J11" s="11"/>
      <c r="K11" s="11"/>
      <c r="L11" s="11"/>
      <c r="M11" s="11"/>
      <c r="N11" s="11"/>
      <c r="O11" s="11"/>
      <c r="P11" s="11"/>
    </row>
    <row r="12" spans="1:16" ht="27" customHeight="1">
      <c r="A12" s="44" t="s">
        <v>11</v>
      </c>
      <c r="B12" s="400"/>
      <c r="C12" s="60"/>
      <c r="D12" s="258"/>
      <c r="E12" s="258"/>
      <c r="F12" s="37">
        <f>ROUND(D12+E12,2)</f>
        <v>0</v>
      </c>
      <c r="G12" s="11"/>
      <c r="H12" s="11"/>
      <c r="I12" s="11"/>
      <c r="J12" s="11"/>
      <c r="K12" s="11"/>
      <c r="L12" s="11"/>
      <c r="M12" s="11"/>
      <c r="N12" s="11"/>
      <c r="O12" s="11"/>
      <c r="P12" s="11"/>
    </row>
    <row r="13" spans="1:16" ht="26.25" customHeight="1">
      <c r="A13" s="45" t="s">
        <v>12</v>
      </c>
      <c r="B13" s="401"/>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4" t="s">
        <v>62</v>
      </c>
      <c r="B21" s="405"/>
      <c r="C21" s="40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5" t="s">
        <v>65</v>
      </c>
      <c r="B23" s="386"/>
      <c r="C23" s="386"/>
      <c r="D23" s="386"/>
      <c r="E23" s="387"/>
      <c r="F23" s="38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4" t="s">
        <v>63</v>
      </c>
      <c r="B27" s="405"/>
      <c r="C27" s="40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2" t="s">
        <v>125</v>
      </c>
      <c r="B30" s="403"/>
      <c r="C30" s="403"/>
      <c r="D30" s="403"/>
      <c r="E30" s="403"/>
      <c r="F30" s="40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25" t="s">
        <v>0</v>
      </c>
      <c r="B4" s="426"/>
      <c r="C4" s="126" t="str">
        <f>Identification!B5</f>
        <v>R-4041-2018, Phase 2</v>
      </c>
      <c r="D4" s="427" t="s">
        <v>16</v>
      </c>
      <c r="E4" s="428"/>
      <c r="F4" s="423" t="str">
        <f>Identification!D5</f>
        <v>Janvier 2020 - Mai 2021</v>
      </c>
      <c r="G4" s="424"/>
      <c r="H4" s="11"/>
      <c r="I4" s="4"/>
      <c r="J4" s="4"/>
      <c r="K4" s="4"/>
      <c r="L4" s="4"/>
      <c r="M4" s="4"/>
      <c r="N4" s="4"/>
      <c r="O4" s="4"/>
      <c r="P4" s="4"/>
    </row>
    <row r="5" spans="1:16" ht="26.25" customHeight="1">
      <c r="A5" s="415" t="s">
        <v>1</v>
      </c>
      <c r="B5" s="416"/>
      <c r="C5" s="417" t="str">
        <f>Identification!B6</f>
        <v>Association des stations de ski du Québec</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0" t="s">
        <v>132</v>
      </c>
      <c r="B20" s="421"/>
      <c r="C20" s="421"/>
      <c r="D20" s="422"/>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0" t="s">
        <v>84</v>
      </c>
      <c r="B1" s="451"/>
      <c r="C1" s="451"/>
      <c r="D1" s="451"/>
      <c r="E1" s="451"/>
      <c r="F1" s="451"/>
      <c r="G1" s="451"/>
      <c r="H1" s="451"/>
      <c r="I1" s="451"/>
      <c r="J1" s="451"/>
      <c r="K1" s="93"/>
      <c r="L1" s="93"/>
      <c r="M1" s="93"/>
      <c r="N1" s="93"/>
      <c r="O1" s="93"/>
      <c r="P1" s="93"/>
    </row>
    <row r="2" spans="1:16" ht="18.75" customHeight="1">
      <c r="A2" s="440" t="s">
        <v>0</v>
      </c>
      <c r="B2" s="441"/>
      <c r="C2" s="441"/>
      <c r="D2" s="442" t="str">
        <f>Identification!B5</f>
        <v>R-4041-2018, Phase 2</v>
      </c>
      <c r="E2" s="443"/>
      <c r="F2" s="443"/>
      <c r="G2" s="443"/>
      <c r="H2" s="444"/>
      <c r="I2" s="444"/>
      <c r="J2" s="83"/>
      <c r="K2" s="93"/>
      <c r="L2" s="93"/>
      <c r="M2" s="93"/>
      <c r="N2" s="93"/>
      <c r="O2" s="93"/>
      <c r="P2" s="93"/>
    </row>
    <row r="3" spans="1:16" ht="21.75" customHeight="1">
      <c r="A3" s="82" t="s">
        <v>1</v>
      </c>
      <c r="B3" s="82"/>
      <c r="C3" s="94"/>
      <c r="D3" s="442" t="str">
        <f>Identification!B6</f>
        <v>Association des stations de ski du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3" t="s">
        <v>176</v>
      </c>
      <c r="D5" s="453"/>
      <c r="E5" s="453"/>
      <c r="F5" s="453"/>
      <c r="G5" s="453"/>
      <c r="H5" s="453"/>
      <c r="I5" s="82" t="s">
        <v>109</v>
      </c>
      <c r="J5" s="82"/>
      <c r="K5" s="95"/>
      <c r="L5" s="95"/>
      <c r="M5" s="95"/>
      <c r="N5" s="95"/>
      <c r="O5" s="95"/>
      <c r="P5" s="95"/>
    </row>
    <row r="6" spans="1:16" ht="19.5" customHeight="1">
      <c r="A6" s="94"/>
      <c r="B6" s="94"/>
      <c r="C6" s="431" t="s">
        <v>87</v>
      </c>
      <c r="D6" s="431"/>
      <c r="E6" s="431"/>
      <c r="F6" s="431"/>
      <c r="G6" s="437"/>
      <c r="H6" s="437"/>
      <c r="I6" s="82"/>
      <c r="J6" s="82"/>
      <c r="K6" s="95"/>
      <c r="L6" s="95"/>
      <c r="M6" s="95"/>
      <c r="N6" s="95"/>
      <c r="O6" s="95"/>
      <c r="P6" s="95"/>
    </row>
    <row r="7" spans="1:16" ht="42" customHeight="1">
      <c r="A7" s="77" t="s">
        <v>88</v>
      </c>
      <c r="B7" s="435" t="s">
        <v>89</v>
      </c>
      <c r="C7" s="455"/>
      <c r="D7" s="455"/>
      <c r="E7" s="455"/>
      <c r="F7" s="455"/>
      <c r="G7" s="455"/>
      <c r="H7" s="455"/>
      <c r="I7" s="455"/>
      <c r="J7" s="455"/>
      <c r="K7" s="95"/>
      <c r="L7" s="95"/>
      <c r="M7" s="95"/>
      <c r="N7" s="95"/>
      <c r="O7" s="95"/>
      <c r="P7" s="95"/>
    </row>
    <row r="8" spans="1:16" ht="24" customHeight="1">
      <c r="A8" s="77" t="s">
        <v>90</v>
      </c>
      <c r="B8" s="454" t="s">
        <v>93</v>
      </c>
      <c r="C8" s="435"/>
      <c r="D8" s="435"/>
      <c r="E8" s="435"/>
      <c r="F8" s="435"/>
      <c r="G8" s="435"/>
      <c r="H8" s="435"/>
      <c r="I8" s="435"/>
      <c r="J8" s="435"/>
      <c r="K8" s="97"/>
      <c r="L8" s="95"/>
      <c r="M8" s="95"/>
      <c r="N8" s="95"/>
      <c r="O8" s="95"/>
      <c r="P8" s="95"/>
    </row>
    <row r="9" spans="1:16" ht="24" customHeight="1">
      <c r="A9" s="77" t="s">
        <v>91</v>
      </c>
      <c r="B9" s="454" t="s">
        <v>107</v>
      </c>
      <c r="C9" s="435"/>
      <c r="D9" s="435"/>
      <c r="E9" s="435"/>
      <c r="F9" s="435"/>
      <c r="G9" s="435"/>
      <c r="H9" s="435"/>
      <c r="I9" s="435"/>
      <c r="J9" s="435"/>
      <c r="K9" s="97"/>
      <c r="L9" s="95"/>
      <c r="M9" s="95"/>
      <c r="N9" s="95"/>
      <c r="O9" s="95"/>
      <c r="P9" s="95"/>
    </row>
    <row r="10" spans="1:16" ht="42.75" customHeight="1">
      <c r="A10" s="77" t="s">
        <v>92</v>
      </c>
      <c r="B10" s="45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5" t="s">
        <v>180</v>
      </c>
      <c r="C12" s="445"/>
      <c r="D12" s="445"/>
      <c r="E12" s="445"/>
      <c r="F12" s="87" t="s">
        <v>95</v>
      </c>
      <c r="G12" s="112"/>
      <c r="H12" s="112"/>
      <c r="I12" s="82"/>
      <c r="J12" s="82"/>
      <c r="K12" s="98"/>
      <c r="L12" s="98"/>
      <c r="M12" s="98"/>
      <c r="N12" s="98"/>
      <c r="O12" s="98"/>
      <c r="P12" s="98"/>
    </row>
    <row r="13" spans="1:16" ht="21" customHeight="1">
      <c r="A13" s="78" t="s">
        <v>96</v>
      </c>
      <c r="B13" s="91">
        <v>28</v>
      </c>
      <c r="C13" s="88" t="s">
        <v>97</v>
      </c>
      <c r="D13" s="113" t="s">
        <v>181</v>
      </c>
      <c r="E13" s="448">
        <v>2021</v>
      </c>
      <c r="F13" s="449"/>
      <c r="G13" s="82"/>
      <c r="H13" s="446"/>
      <c r="I13" s="447"/>
      <c r="J13" s="447"/>
      <c r="K13" s="98"/>
      <c r="L13" s="98"/>
      <c r="M13" s="98"/>
      <c r="N13" s="98"/>
      <c r="O13" s="98"/>
      <c r="P13" s="98"/>
    </row>
    <row r="14" spans="1:16" ht="12.75" customHeight="1">
      <c r="A14" s="100"/>
      <c r="B14" s="125" t="s">
        <v>129</v>
      </c>
      <c r="C14" s="82"/>
      <c r="D14" s="125" t="s">
        <v>127</v>
      </c>
      <c r="E14" s="433" t="s">
        <v>128</v>
      </c>
      <c r="F14" s="434"/>
      <c r="G14" s="82"/>
      <c r="H14" s="431" t="s">
        <v>99</v>
      </c>
      <c r="I14" s="432"/>
      <c r="J14" s="432"/>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52" t="s">
        <v>100</v>
      </c>
      <c r="B16" s="452"/>
      <c r="C16" s="452"/>
      <c r="D16" s="452"/>
      <c r="E16" s="45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6"/>
      <c r="D20" s="436"/>
      <c r="E20" s="436"/>
      <c r="F20" s="436"/>
      <c r="G20" s="436"/>
      <c r="H20" s="436"/>
      <c r="I20" s="82" t="s">
        <v>109</v>
      </c>
      <c r="J20" s="82"/>
      <c r="K20" s="98"/>
      <c r="L20" s="98"/>
      <c r="M20" s="98"/>
      <c r="N20" s="98"/>
      <c r="O20" s="98"/>
      <c r="P20" s="98"/>
    </row>
    <row r="21" spans="1:16" ht="19.5" customHeight="1">
      <c r="A21" s="94"/>
      <c r="B21" s="94"/>
      <c r="C21" s="431" t="s">
        <v>87</v>
      </c>
      <c r="D21" s="431"/>
      <c r="E21" s="431"/>
      <c r="F21" s="431"/>
      <c r="G21" s="437"/>
      <c r="H21" s="437"/>
      <c r="I21" s="82"/>
      <c r="J21" s="82"/>
      <c r="K21" s="98"/>
      <c r="L21" s="98"/>
      <c r="M21" s="98"/>
      <c r="N21" s="98"/>
      <c r="O21" s="98"/>
      <c r="P21" s="98"/>
    </row>
    <row r="22" spans="1:16" ht="28.5" customHeight="1">
      <c r="A22" s="78" t="s">
        <v>88</v>
      </c>
      <c r="B22" s="82" t="s">
        <v>102</v>
      </c>
      <c r="C22" s="100"/>
      <c r="D22" s="100"/>
      <c r="E22" s="436"/>
      <c r="F22" s="436"/>
      <c r="G22" s="436"/>
      <c r="H22" s="436"/>
      <c r="I22" s="436"/>
      <c r="J22" s="82" t="s">
        <v>103</v>
      </c>
      <c r="K22" s="98"/>
      <c r="L22" s="98"/>
      <c r="M22" s="98"/>
      <c r="N22" s="98"/>
      <c r="O22" s="98"/>
      <c r="P22" s="98"/>
    </row>
    <row r="23" spans="1:16" ht="21.75" customHeight="1">
      <c r="A23" s="100"/>
      <c r="B23" s="80" t="s">
        <v>104</v>
      </c>
      <c r="C23" s="82"/>
      <c r="D23" s="82"/>
      <c r="E23" s="430" t="s">
        <v>108</v>
      </c>
      <c r="F23" s="430"/>
      <c r="G23" s="430"/>
      <c r="H23" s="430"/>
      <c r="I23" s="430"/>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5"/>
      <c r="C26" s="445"/>
      <c r="D26" s="445"/>
      <c r="E26" s="445"/>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38"/>
      <c r="I27" s="439"/>
      <c r="J27" s="439"/>
      <c r="K27" s="98"/>
      <c r="L27" s="98"/>
      <c r="M27" s="98"/>
      <c r="N27" s="98"/>
      <c r="O27" s="98"/>
      <c r="P27" s="98"/>
    </row>
    <row r="28" spans="1:16" ht="12.75" customHeight="1">
      <c r="A28" s="100"/>
      <c r="B28" s="125" t="s">
        <v>129</v>
      </c>
      <c r="C28" s="82"/>
      <c r="D28" s="125" t="s">
        <v>127</v>
      </c>
      <c r="E28" s="433" t="s">
        <v>128</v>
      </c>
      <c r="F28" s="434"/>
      <c r="G28" s="82"/>
      <c r="H28" s="431" t="s">
        <v>99</v>
      </c>
      <c r="I28" s="432"/>
      <c r="J28" s="432"/>
      <c r="K28" s="98"/>
      <c r="L28" s="98"/>
      <c r="M28" s="98"/>
      <c r="N28" s="98"/>
      <c r="O28" s="98"/>
      <c r="P28" s="98"/>
    </row>
    <row r="29" spans="1:16" ht="32.25" customHeight="1">
      <c r="A29" s="429"/>
      <c r="B29" s="429"/>
      <c r="C29" s="429"/>
      <c r="D29" s="429"/>
      <c r="E29" s="429"/>
      <c r="F29" s="87"/>
      <c r="G29" s="82"/>
      <c r="H29" s="82"/>
      <c r="I29" s="82"/>
      <c r="J29" s="82"/>
      <c r="K29" s="98"/>
      <c r="L29" s="98"/>
      <c r="M29" s="98"/>
      <c r="N29" s="98"/>
      <c r="O29" s="98"/>
      <c r="P29" s="98"/>
    </row>
    <row r="30" spans="1:16" ht="17.25" customHeight="1">
      <c r="A30" s="432" t="s">
        <v>100</v>
      </c>
      <c r="B30" s="432"/>
      <c r="C30" s="432"/>
      <c r="D30" s="432"/>
      <c r="E30" s="43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l'ASSQ</dc:subject>
  <dc:creator>Bouthillette, Annie</dc:creator>
  <cp:keywords/>
  <dc:description/>
  <cp:lastModifiedBy>Yannick Charette</cp:lastModifiedBy>
  <cp:lastPrinted>2020-01-21T14:04:28Z</cp:lastPrinted>
  <dcterms:created xsi:type="dcterms:W3CDTF">2003-06-11T13:22:16Z</dcterms:created>
  <dcterms:modified xsi:type="dcterms:W3CDTF">2021-06-29T13:24:02Z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232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5873000.00000000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25</vt:lpwstr>
  </property>
  <property fmtid="{D5CDD505-2E9C-101B-9397-08002B2CF9AE}" pid="19" name="Suj">
    <vt:lpwstr>Demande de remboursement de frais de l'ASSQ</vt:lpwstr>
  </property>
  <property fmtid="{D5CDD505-2E9C-101B-9397-08002B2CF9AE}" pid="20" name="Numéroplumit">
    <vt:lpwstr>0807</vt:lpwstr>
  </property>
  <property fmtid="{D5CDD505-2E9C-101B-9397-08002B2CF9AE}" pid="21" name="Cotedepiè">
    <vt:lpwstr>C-ASSQ-0037</vt:lpwstr>
  </property>
  <property fmtid="{D5CDD505-2E9C-101B-9397-08002B2CF9AE}" pid="22" name="Anciennomdudocume">
    <vt:lpwstr>R-4041-2018-C-ASSQ_0037_RembFrais_Dem_2021_06_28.xls</vt:lpwstr>
  </property>
  <property fmtid="{D5CDD505-2E9C-101B-9397-08002B2CF9AE}" pid="23" name="_dlc_Doc">
    <vt:lpwstr>W2HFWTQUJJY6-440305271-283</vt:lpwstr>
  </property>
  <property fmtid="{D5CDD505-2E9C-101B-9397-08002B2CF9AE}" pid="24" name="_dlc_DocIdItemGu">
    <vt:lpwstr>81fc3f8e-1399-484a-8e6f-4a525a277331</vt:lpwstr>
  </property>
  <property fmtid="{D5CDD505-2E9C-101B-9397-08002B2CF9AE}" pid="25" name="_dlc_DocIdU">
    <vt:lpwstr>http://s10mtlweb:8081/514/_layouts/15/DocIdRedir.aspx?ID=W2HFWTQUJJY6-440305271-283, W2HFWTQUJJY6-440305271-283</vt:lpwstr>
  </property>
  <property fmtid="{D5CDD505-2E9C-101B-9397-08002B2CF9AE}" pid="26" name="display_urn:schemas-microsoft-com:office:office#Edit">
    <vt:lpwstr>Lévesque, Claudette</vt:lpwstr>
  </property>
  <property fmtid="{D5CDD505-2E9C-101B-9397-08002B2CF9AE}" pid="27" name="Cote de pié">
    <vt:lpwstr>C-ASSQ-0037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807.000000000000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