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<sst xmlns="http://schemas.openxmlformats.org/spreadsheetml/2006/main" count="281" uniqueCount="199">
  <si>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</si>
  <si>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</si>
  <si>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</si>
  <si>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</si>
  <si>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</si>
  <si>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</si>
  <si>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</si>
  <si>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</si>
  <si>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</si>
  <si>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</si>
  <si>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</si>
  <si>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</si>
  <si>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</si>
  <si>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</si>
  <si>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</si>
  <si>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</si>
  <si>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</si>
  <si>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</si>
  <si>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</si>
  <si>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</si>
  <si>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</si>
  <si>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</si>
  <si>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</si>
  <si>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</si>
  <si>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</si>
  <si>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</si>
  <si>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</si>
  <si>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</si>
  <si>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</si>
  <si>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</si>
  <si>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</si>
  <si>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</si>
  <si>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</si>
  <si>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</si>
  <si>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</si>
  <si>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</si>
  <si>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</si>
  <si>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</si>
  <si>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</si>
  <si>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</si>
  <si>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</si>
  <si>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</si>
  <si>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</si>
  <si>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</si>
  <si>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</si>
  <si>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</si>
  <si>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</si>
  <si>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</si>
  <si>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</si>
  <si>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</si>
  <si>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</si>
  <si>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</si>
  <si>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</si>
  <si>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</si>
  <si>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</si>
  <si>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</si>
  <si>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</si>
  <si>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</si>
  <si>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</si>
  <si>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</si>
  <si>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</si>
  <si>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</si>
  <si>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</si>
  <si>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</si>
  <si>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</si>
  <si>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</si>
  <si>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</si>
  <si>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</si>
  <si>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</si>
  <si>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</si>
  <si>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</si>
  <si>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</si>
  <si>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</si>
  <si>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</si>
  <si>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</si>
  <si>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</si>
  <si>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</si>
  <si>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</si>
  <si>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</si>
  <si>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</si>
  <si>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</si>
  <si>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</si>
  <si>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</si>
  <si>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</si>
  <si>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</si>
  <si>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</si>
  <si>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</si>
  <si>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</si>
  <si>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</si>
  <si>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</si>
  <si>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</si>
  <si>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</si>
  <si>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</si>
  <si>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</si>
  <si>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</si>
  <si>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</si>
  <si>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</si>
  <si>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</si>
  <si>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</si>
  <si>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</si>
  <si>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</si>
  <si>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</si>
  <si>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</si>
  <si>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</si>
  <si>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</si>
  <si>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</si>
  <si>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</si>
  <si>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</si>
  <si>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</si>
  <si>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</si>
  <si>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</si>
  <si>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</si>
  <si>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</si>
  <si>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</si>
  <si>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</si>
  <si>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</si>
  <si>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</si>
  <si>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</si>
  <si>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</si>
  <si>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</si>
  <si>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</si>
  <si>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</si>
  <si>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</si>
  <si>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</si>
  <si>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</si>
  <si>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</si>
  <si>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</si>
  <si>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</si>
  <si>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</si>
  <si>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</si>
  <si>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</si>
  <si>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</si>
  <si>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</si>
  <si>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</si>
  <si>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</si>
  <si>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</si>
  <si>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</si>
  <si>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</si>
  <si>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</si>
  <si>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</si>
  <si>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</si>
  <si>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</si>
  <si>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</si>
  <si>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</si>
  <si>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</si>
  <si>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</si>
  <si>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</si>
  <si>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</si>
  <si>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</si>
  <si>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</si>
  <si>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</si>
  <si>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</si>
  <si>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</si>
  <si>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</si>
  <si>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</si>
  <si>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</si>
  <si>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</si>
  <si>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</si>
  <si>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</si>
  <si>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</si>
  <si>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</si>
  <si>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</si>
  <si>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</si>
  <si>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</si>
  <si>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</si>
  <si>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</si>
  <si>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</si>
  <si>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</si>
  <si>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</si>
  <si>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</si>
  <si>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</si>
  <si>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</si>
  <si>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</si>
  <si>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</si>
  <si>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</si>
  <si>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</si>
  <si>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</si>
  <si>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</si>
  <si>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</si>
  <si>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</si>
  <si>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</si>
  <si>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</si>
  <si>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</si>
  <si>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R-4045-2018 ph1 ét.3</t>
  </si>
  <si>
    <t>2020-06-16 au 2020-08-12</t>
  </si>
  <si>
    <t>AQCIE-CIFQ</t>
  </si>
  <si>
    <t>PIERRE PELLETIER</t>
  </si>
  <si>
    <t>15+</t>
  </si>
  <si>
    <t>EXTERNE</t>
  </si>
  <si>
    <t>LÉVIS</t>
  </si>
  <si>
    <t>PAUL PAQUIN</t>
  </si>
  <si>
    <t>BROSSARD</t>
  </si>
  <si>
    <t>PIERRE VÉZINA</t>
  </si>
  <si>
    <t>INTERNE</t>
  </si>
  <si>
    <t>QUÉBEC</t>
  </si>
  <si>
    <t>JOCELYN B. ALLARD</t>
  </si>
  <si>
    <t>MONTRÉAL</t>
  </si>
  <si>
    <t>6e</t>
  </si>
  <si>
    <t>septembre</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</si>
</sst>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20">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09" t="s">
        <v>185</v>
      </c>
      <c r="C6" s="310"/>
      <c r="D6" s="311"/>
      <c r="E6" s="4"/>
      <c r="F6" s="4"/>
      <c r="G6" s="4"/>
      <c r="H6" s="4"/>
      <c r="I6" s="4"/>
      <c r="J6" s="4"/>
      <c r="K6" s="4"/>
      <c r="L6" s="4"/>
      <c r="M6" s="4"/>
      <c r="N6" s="4"/>
      <c r="O6" s="4"/>
      <c r="P6" s="4"/>
    </row>
    <row r="7" spans="1:16" ht="18.75" customHeight="1">
      <c r="A7" s="312" t="s">
        <v>96</v>
      </c>
      <c r="B7" s="313"/>
      <c r="C7" s="314"/>
      <c r="D7" s="187"/>
      <c r="E7" s="4"/>
      <c r="F7" s="4"/>
      <c r="G7" s="4"/>
      <c r="H7" s="4"/>
      <c r="I7" s="4"/>
      <c r="J7" s="4"/>
      <c r="K7" s="4"/>
      <c r="L7" s="4"/>
      <c r="M7" s="4"/>
      <c r="N7" s="4"/>
      <c r="O7" s="4"/>
      <c r="P7" s="4"/>
    </row>
    <row r="8" spans="1:16" ht="18.75" customHeight="1">
      <c r="A8" s="312" t="s">
        <v>169</v>
      </c>
      <c r="B8" s="315"/>
      <c r="C8" s="316"/>
      <c r="D8" s="188"/>
      <c r="E8" s="4"/>
      <c r="F8" s="4"/>
      <c r="G8" s="4"/>
      <c r="H8" s="4"/>
      <c r="I8" s="4"/>
      <c r="J8" s="4"/>
      <c r="K8" s="4"/>
      <c r="L8" s="4"/>
      <c r="M8" s="4"/>
      <c r="N8" s="4"/>
      <c r="O8" s="4"/>
      <c r="P8" s="4"/>
    </row>
    <row r="9" spans="1:16" ht="18.75" customHeight="1">
      <c r="A9" s="317" t="s">
        <v>168</v>
      </c>
      <c r="B9" s="318"/>
      <c r="C9" s="319"/>
      <c r="D9" s="189"/>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191" t="s">
        <v>187</v>
      </c>
      <c r="C12" s="191" t="s">
        <v>188</v>
      </c>
      <c r="D12" s="192" t="s">
        <v>189</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187</v>
      </c>
      <c r="C17" s="191" t="s">
        <v>188</v>
      </c>
      <c r="D17" s="192" t="s">
        <v>191</v>
      </c>
      <c r="E17" s="9"/>
      <c r="F17" s="4"/>
      <c r="G17" s="4"/>
      <c r="H17" s="4"/>
      <c r="I17" s="4"/>
      <c r="J17" s="4"/>
      <c r="K17" s="4"/>
      <c r="L17" s="4"/>
      <c r="M17" s="4"/>
      <c r="N17" s="4"/>
      <c r="O17" s="4"/>
      <c r="P17" s="4"/>
    </row>
    <row r="18" spans="1:16" ht="27" customHeight="1">
      <c r="A18" s="193" t="s">
        <v>192</v>
      </c>
      <c r="B18" s="194" t="s">
        <v>187</v>
      </c>
      <c r="C18" s="194" t="s">
        <v>193</v>
      </c>
      <c r="D18" s="195" t="s">
        <v>194</v>
      </c>
      <c r="E18" s="9"/>
      <c r="F18" s="4"/>
      <c r="G18" s="4"/>
      <c r="H18" s="4"/>
      <c r="I18" s="4"/>
      <c r="J18" s="4"/>
      <c r="K18" s="4"/>
      <c r="L18" s="4"/>
      <c r="M18" s="4"/>
      <c r="N18" s="4"/>
      <c r="O18" s="4"/>
      <c r="P18" s="4"/>
    </row>
    <row r="19" spans="1:16" ht="27" customHeight="1">
      <c r="A19" s="193" t="s">
        <v>195</v>
      </c>
      <c r="B19" s="194" t="s">
        <v>187</v>
      </c>
      <c r="C19" s="194" t="s">
        <v>193</v>
      </c>
      <c r="D19" s="195" t="s">
        <v>196</v>
      </c>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0" t="s">
        <v>17</v>
      </c>
      <c r="C28" s="205"/>
      <c r="D28" s="192"/>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28">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t="str">
        <f>Identification!B5</f>
        <v>R-4045-2018 ph1 ét.3</v>
      </c>
      <c r="C4" s="210" t="s">
        <v>16</v>
      </c>
      <c r="D4" s="127" t="str">
        <f>Identification!D5</f>
        <v>2020-06-16 au 2020-08-12</v>
      </c>
      <c r="E4" s="11"/>
      <c r="F4" s="4"/>
      <c r="G4" s="4"/>
      <c r="H4" s="4"/>
      <c r="I4" s="4"/>
      <c r="J4" s="4"/>
      <c r="K4" s="4"/>
      <c r="L4" s="4"/>
      <c r="M4" s="4"/>
      <c r="N4" s="4"/>
      <c r="O4" s="4"/>
      <c r="P4" s="4"/>
    </row>
    <row r="5" spans="1:16" ht="26.25" customHeight="1">
      <c r="A5" s="178" t="s">
        <v>1</v>
      </c>
      <c r="B5" s="327" t="str">
        <f>Identification!B6:D6</f>
        <v>AQCIE-CIFQ</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18.25</v>
      </c>
      <c r="C9" s="304">
        <f>Honoraires!D14</f>
        <v>0</v>
      </c>
      <c r="D9" s="128">
        <f>Honoraires!H14</f>
        <v>4653.75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52.75</v>
      </c>
      <c r="C11" s="304">
        <f>Honoraires!D20</f>
        <v>0</v>
      </c>
      <c r="D11" s="128">
        <f>Honoraires!H20</f>
        <v>7700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71</v>
      </c>
      <c r="C19" s="246">
        <f>C9+C11+C13+C15+C17</f>
        <v>0</v>
      </c>
      <c r="D19" s="247">
        <f>D9+D11+D13+D15+D17</f>
        <v>12353.75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370.61</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370.61</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12724.36</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25">
      <selection activeCell="G18" sqref="G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t="str">
        <f>Identification!B5</f>
        <v>R-4045-2018 ph1 ét.3</v>
      </c>
      <c r="D4" s="392" t="s">
        <v>16</v>
      </c>
      <c r="E4" s="393"/>
      <c r="F4" s="387" t="str">
        <f>Identification!D5</f>
        <v>2020-06-16 au 2020-08-12</v>
      </c>
      <c r="G4" s="388"/>
      <c r="H4" s="389"/>
      <c r="I4" s="11"/>
      <c r="J4" s="11"/>
      <c r="K4" s="11"/>
      <c r="L4" s="11"/>
      <c r="M4" s="11"/>
      <c r="N4" s="11"/>
      <c r="O4" s="11"/>
      <c r="P4" s="11"/>
      <c r="Q4" s="11"/>
    </row>
    <row r="5" spans="1:17" ht="26.25" customHeight="1">
      <c r="A5" s="132" t="s">
        <v>1</v>
      </c>
      <c r="B5" s="133"/>
      <c r="C5" s="327" t="str">
        <f>Identification!B6</f>
        <v>AQCIE-CIFQ</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t="str">
        <f>Identification!A12</f>
        <v>PIERRE PELLETIER</v>
      </c>
      <c r="C10" s="251">
        <v>18.25</v>
      </c>
      <c r="D10" s="251"/>
      <c r="E10" s="252">
        <v>255</v>
      </c>
      <c r="F10" s="171">
        <f>ROUND(((D10*E10)+(C10*E10)),2)</f>
        <v>4653.75</v>
      </c>
      <c r="G10" s="258"/>
      <c r="H10" s="168">
        <f>ROUND(F10+G10,2)</f>
        <v>4653.75</v>
      </c>
      <c r="I10" s="11"/>
      <c r="J10" s="11"/>
      <c r="K10" s="11"/>
      <c r="L10" s="11"/>
      <c r="M10" s="11"/>
      <c r="N10" s="11"/>
      <c r="O10" s="11"/>
      <c r="P10" s="11"/>
      <c r="Q10" s="11"/>
    </row>
    <row r="11" spans="1:17" ht="20.25" customHeight="1">
      <c r="A11" s="378"/>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8"/>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18.25</v>
      </c>
      <c r="D14" s="160">
        <f>SUM(D10:D13)</f>
        <v>0</v>
      </c>
      <c r="E14" s="365"/>
      <c r="F14" s="161">
        <f>F10+F11+F12+F13</f>
        <v>4653.75</v>
      </c>
      <c r="G14" s="161">
        <f>G10+G11+G12+G13</f>
        <v>0</v>
      </c>
      <c r="H14" s="162">
        <f>ROUND(F14+G14,2)</f>
        <v>4653.75</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t="str">
        <f>Identification!A17</f>
        <v>PAUL PAQUIN</v>
      </c>
      <c r="C16" s="251">
        <v>29</v>
      </c>
      <c r="D16" s="251"/>
      <c r="E16" s="252">
        <v>200</v>
      </c>
      <c r="F16" s="171">
        <f>ROUND(((D16*E16)+(C16*E16)),2)</f>
        <v>5800</v>
      </c>
      <c r="G16" s="258"/>
      <c r="H16" s="168">
        <f>ROUND(F16+G16,2)</f>
        <v>5800</v>
      </c>
      <c r="I16" s="11"/>
      <c r="J16" s="11"/>
      <c r="K16" s="11"/>
      <c r="L16" s="11"/>
      <c r="M16" s="11"/>
      <c r="N16" s="11"/>
      <c r="O16" s="11"/>
      <c r="P16" s="11"/>
      <c r="Q16" s="11"/>
    </row>
    <row r="17" spans="1:17" ht="20.25" customHeight="1">
      <c r="A17" s="378"/>
      <c r="B17" s="148" t="str">
        <f>Identification!A18</f>
        <v>PIERRE VÉZINA</v>
      </c>
      <c r="C17" s="253">
        <v>14</v>
      </c>
      <c r="D17" s="253"/>
      <c r="E17" s="254">
        <v>80</v>
      </c>
      <c r="F17" s="172">
        <f>ROUND(((D17*E17)+(C17*E17)),2)</f>
        <v>1120</v>
      </c>
      <c r="G17" s="259"/>
      <c r="H17" s="169">
        <f>ROUND(F17+G17,2)</f>
        <v>1120</v>
      </c>
      <c r="I17" s="11"/>
      <c r="J17" s="11"/>
      <c r="K17" s="11"/>
      <c r="L17" s="11"/>
      <c r="M17" s="11"/>
      <c r="N17" s="11"/>
      <c r="O17" s="11"/>
      <c r="P17" s="11"/>
      <c r="Q17" s="11"/>
    </row>
    <row r="18" spans="1:17" ht="20.25" customHeight="1">
      <c r="A18" s="378"/>
      <c r="B18" s="149" t="str">
        <f>Identification!A19</f>
        <v>JOCELYN B. ALLARD</v>
      </c>
      <c r="C18" s="253">
        <v>9.75</v>
      </c>
      <c r="D18" s="253"/>
      <c r="E18" s="254">
        <v>80</v>
      </c>
      <c r="F18" s="172">
        <f>ROUND(((D18*E18)+(C18*E18)),2)</f>
        <v>780</v>
      </c>
      <c r="G18" s="260"/>
      <c r="H18" s="169">
        <f>ROUND(F18+G18,2)</f>
        <v>780</v>
      </c>
      <c r="I18" s="11"/>
      <c r="J18" s="11"/>
      <c r="K18" s="11"/>
      <c r="L18" s="11"/>
      <c r="M18" s="11"/>
      <c r="N18" s="11"/>
      <c r="O18" s="11"/>
      <c r="P18" s="11"/>
      <c r="Q18" s="11"/>
    </row>
    <row r="19" spans="1:17" ht="20.25" customHeight="1">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9"/>
      <c r="B20" s="159" t="s">
        <v>18</v>
      </c>
      <c r="C20" s="160">
        <f>SUM(C16:C19)</f>
        <v>52.75</v>
      </c>
      <c r="D20" s="160">
        <f>SUM(D16:D19)</f>
        <v>0</v>
      </c>
      <c r="E20" s="365"/>
      <c r="F20" s="161">
        <f>F16+F17+F18+F19</f>
        <v>7700</v>
      </c>
      <c r="G20" s="161">
        <f>G16+G17+G18+G19</f>
        <v>0</v>
      </c>
      <c r="H20" s="162">
        <f>ROUND(F20+G20,2)</f>
        <v>7700</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12353.75</v>
      </c>
      <c r="G32" s="243">
        <f>G14+G20+G24+G28+G30</f>
        <v>0</v>
      </c>
      <c r="H32" s="244">
        <f>H14+H20+H24+H28+H30</f>
        <v>12353.75</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R-4045-2018 ph1 ét.3</v>
      </c>
      <c r="C4" s="401" t="s">
        <v>16</v>
      </c>
      <c r="D4" s="402"/>
      <c r="E4" s="403" t="str">
        <f>Identification!D5</f>
        <v>2020-06-16 au 2020-08-12</v>
      </c>
      <c r="F4" s="404"/>
      <c r="G4" s="11"/>
      <c r="H4" s="11"/>
      <c r="I4" s="11"/>
      <c r="J4" s="11"/>
      <c r="K4" s="11"/>
      <c r="L4" s="11"/>
      <c r="M4" s="11"/>
      <c r="N4" s="11"/>
      <c r="O4" s="11"/>
      <c r="P4" s="11"/>
    </row>
    <row r="5" spans="1:16" ht="26.25" customHeight="1">
      <c r="A5" s="10" t="s">
        <v>1</v>
      </c>
      <c r="B5" s="405" t="str">
        <f>Identification!B6:D6</f>
        <v>AQCIE-CIFQ</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R-4045-2018 ph1 ét.3</v>
      </c>
      <c r="D4" s="436" t="s">
        <v>16</v>
      </c>
      <c r="E4" s="437"/>
      <c r="F4" s="432" t="str">
        <f>Identification!D5</f>
        <v>2020-06-16 au 2020-08-12</v>
      </c>
      <c r="G4" s="433"/>
      <c r="H4" s="11"/>
      <c r="I4" s="4"/>
      <c r="J4" s="4"/>
      <c r="K4" s="4"/>
      <c r="L4" s="4"/>
      <c r="M4" s="4"/>
      <c r="N4" s="4"/>
      <c r="O4" s="4"/>
      <c r="P4" s="4"/>
    </row>
    <row r="5" spans="1:16" ht="26.25" customHeight="1">
      <c r="A5" s="424" t="s">
        <v>1</v>
      </c>
      <c r="B5" s="425"/>
      <c r="C5" s="426" t="str">
        <f>Identification!B6</f>
        <v>AQCIE-CIFQ</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4">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7" t="s">
        <v>0</v>
      </c>
      <c r="B2" s="448"/>
      <c r="C2" s="448"/>
      <c r="D2" s="449" t="str">
        <f>Identification!B5</f>
        <v>R-4045-2018 ph1 ét.3</v>
      </c>
      <c r="E2" s="450"/>
      <c r="F2" s="450"/>
      <c r="G2" s="450"/>
      <c r="H2" s="451"/>
      <c r="I2" s="451"/>
      <c r="J2" s="83"/>
      <c r="K2" s="93"/>
      <c r="L2" s="93"/>
      <c r="M2" s="93"/>
      <c r="N2" s="93"/>
      <c r="O2" s="93"/>
      <c r="P2" s="93"/>
    </row>
    <row r="3" spans="1:16" ht="21.75" customHeight="1">
      <c r="A3" s="82" t="s">
        <v>1</v>
      </c>
      <c r="B3" s="82"/>
      <c r="C3" s="94"/>
      <c r="D3" s="449" t="str">
        <f>Identification!B6</f>
        <v>AQCIE-CIFQ</v>
      </c>
      <c r="E3" s="450"/>
      <c r="F3" s="450"/>
      <c r="G3" s="450"/>
      <c r="H3" s="450"/>
      <c r="I3" s="45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t="s">
        <v>186</v>
      </c>
      <c r="D5" s="441"/>
      <c r="E5" s="441"/>
      <c r="F5" s="441"/>
      <c r="G5" s="441"/>
      <c r="H5" s="441"/>
      <c r="I5" s="82" t="s">
        <v>143</v>
      </c>
      <c r="J5" s="82"/>
      <c r="K5" s="95"/>
      <c r="L5" s="95"/>
      <c r="M5" s="95"/>
      <c r="N5" s="95"/>
      <c r="O5" s="95"/>
      <c r="P5" s="95"/>
    </row>
    <row r="6" spans="1:16" ht="19.5" customHeight="1">
      <c r="A6" s="94"/>
      <c r="B6" s="94"/>
      <c r="C6" s="452" t="s">
        <v>121</v>
      </c>
      <c r="D6" s="452"/>
      <c r="E6" s="452"/>
      <c r="F6" s="452"/>
      <c r="G6" s="453"/>
      <c r="H6" s="453"/>
      <c r="I6" s="82"/>
      <c r="J6" s="82"/>
      <c r="K6" s="95"/>
      <c r="L6" s="95"/>
      <c r="M6" s="95"/>
      <c r="N6" s="95"/>
      <c r="O6" s="95"/>
      <c r="P6" s="95"/>
    </row>
    <row r="7" spans="1:16" ht="42" customHeight="1">
      <c r="A7" s="77" t="s">
        <v>122</v>
      </c>
      <c r="B7" s="443" t="s">
        <v>123</v>
      </c>
      <c r="C7" s="445"/>
      <c r="D7" s="445"/>
      <c r="E7" s="445"/>
      <c r="F7" s="445"/>
      <c r="G7" s="445"/>
      <c r="H7" s="445"/>
      <c r="I7" s="445"/>
      <c r="J7" s="445"/>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t="s">
        <v>189</v>
      </c>
      <c r="C12" s="444"/>
      <c r="D12" s="444"/>
      <c r="E12" s="444"/>
      <c r="F12" s="87" t="s">
        <v>129</v>
      </c>
      <c r="G12" s="112"/>
      <c r="H12" s="112"/>
      <c r="I12" s="82"/>
      <c r="J12" s="82"/>
      <c r="K12" s="98"/>
      <c r="L12" s="98"/>
      <c r="M12" s="98"/>
      <c r="N12" s="98"/>
      <c r="O12" s="98"/>
      <c r="P12" s="98"/>
    </row>
    <row r="13" spans="1:16" ht="21" customHeight="1">
      <c r="A13" s="78" t="s">
        <v>130</v>
      </c>
      <c r="B13" s="91" t="s">
        <v>197</v>
      </c>
      <c r="C13" s="88" t="s">
        <v>131</v>
      </c>
      <c r="D13" s="113" t="s">
        <v>198</v>
      </c>
      <c r="E13" s="456">
        <v>2020</v>
      </c>
      <c r="F13" s="457"/>
      <c r="G13" s="82"/>
      <c r="H13" s="454"/>
      <c r="I13" s="455"/>
      <c r="J13" s="455"/>
      <c r="K13" s="98"/>
      <c r="L13" s="98"/>
      <c r="M13" s="98"/>
      <c r="N13" s="98"/>
      <c r="O13" s="98"/>
      <c r="P13" s="98"/>
    </row>
    <row r="14" spans="1:16" ht="12.75" customHeight="1">
      <c r="A14" s="100"/>
      <c r="B14" s="125" t="s">
        <v>164</v>
      </c>
      <c r="C14" s="82"/>
      <c r="D14" s="125" t="s">
        <v>162</v>
      </c>
      <c r="E14" s="458" t="s">
        <v>163</v>
      </c>
      <c r="F14" s="459"/>
      <c r="G14" s="82"/>
      <c r="H14" s="452" t="s">
        <v>133</v>
      </c>
      <c r="I14" s="446"/>
      <c r="J14" s="446"/>
      <c r="K14" s="98"/>
      <c r="L14" s="98"/>
      <c r="M14" s="98"/>
      <c r="N14" s="98"/>
      <c r="O14" s="98"/>
      <c r="P14" s="98"/>
    </row>
    <row r="15" spans="1:16" ht="32.25" customHeight="1">
      <c r="A15" s="444"/>
      <c r="B15" s="444"/>
      <c r="C15" s="444"/>
      <c r="D15" s="444"/>
      <c r="E15" s="444"/>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2"/>
      <c r="D20" s="462"/>
      <c r="E20" s="462"/>
      <c r="F20" s="462"/>
      <c r="G20" s="462"/>
      <c r="H20" s="462"/>
      <c r="I20" s="82" t="s">
        <v>143</v>
      </c>
      <c r="J20" s="82"/>
      <c r="K20" s="98"/>
      <c r="L20" s="98"/>
      <c r="M20" s="98"/>
      <c r="N20" s="98"/>
      <c r="O20" s="98"/>
      <c r="P20" s="98"/>
    </row>
    <row r="21" spans="1:16" ht="19.5" customHeight="1">
      <c r="A21" s="94"/>
      <c r="B21" s="94"/>
      <c r="C21" s="452" t="s">
        <v>121</v>
      </c>
      <c r="D21" s="452"/>
      <c r="E21" s="452"/>
      <c r="F21" s="452"/>
      <c r="G21" s="453"/>
      <c r="H21" s="453"/>
      <c r="I21" s="82"/>
      <c r="J21" s="82"/>
      <c r="K21" s="98"/>
      <c r="L21" s="98"/>
      <c r="M21" s="98"/>
      <c r="N21" s="98"/>
      <c r="O21" s="98"/>
      <c r="P21" s="98"/>
    </row>
    <row r="22" spans="1:16" ht="28.5" customHeight="1">
      <c r="A22" s="78" t="s">
        <v>122</v>
      </c>
      <c r="B22" s="82" t="s">
        <v>136</v>
      </c>
      <c r="C22" s="100"/>
      <c r="D22" s="100"/>
      <c r="E22" s="462"/>
      <c r="F22" s="462"/>
      <c r="G22" s="462"/>
      <c r="H22" s="462"/>
      <c r="I22" s="462"/>
      <c r="J22" s="82" t="s">
        <v>137</v>
      </c>
      <c r="K22" s="98"/>
      <c r="L22" s="98"/>
      <c r="M22" s="98"/>
      <c r="N22" s="98"/>
      <c r="O22" s="98"/>
      <c r="P22" s="98"/>
    </row>
    <row r="23" spans="1:16" ht="21.75" customHeight="1">
      <c r="A23" s="100"/>
      <c r="B23" s="80" t="s">
        <v>138</v>
      </c>
      <c r="C23" s="82"/>
      <c r="D23" s="82"/>
      <c r="E23" s="461" t="s">
        <v>142</v>
      </c>
      <c r="F23" s="461"/>
      <c r="G23" s="461"/>
      <c r="H23" s="461"/>
      <c r="I23" s="461"/>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4"/>
      <c r="C26" s="444"/>
      <c r="D26" s="444"/>
      <c r="E26" s="444"/>
      <c r="F26" s="87" t="s">
        <v>129</v>
      </c>
      <c r="G26" s="112"/>
      <c r="H26" s="112"/>
      <c r="I26" s="82"/>
      <c r="J26" s="82"/>
      <c r="K26" s="98"/>
      <c r="L26" s="98"/>
      <c r="M26" s="98"/>
      <c r="N26" s="98"/>
      <c r="O26" s="98"/>
      <c r="P26" s="98"/>
    </row>
    <row r="27" spans="1:16" ht="21" customHeight="1">
      <c r="A27" s="78" t="s">
        <v>130</v>
      </c>
      <c r="B27" s="91"/>
      <c r="C27" s="88" t="s">
        <v>131</v>
      </c>
      <c r="D27" s="113"/>
      <c r="E27" s="456"/>
      <c r="F27" s="457"/>
      <c r="G27" s="82"/>
      <c r="H27" s="463"/>
      <c r="I27" s="464"/>
      <c r="J27" s="464"/>
      <c r="K27" s="98"/>
      <c r="L27" s="98"/>
      <c r="M27" s="98"/>
      <c r="N27" s="98"/>
      <c r="O27" s="98"/>
      <c r="P27" s="98"/>
    </row>
    <row r="28" spans="1:16" ht="12.75" customHeight="1">
      <c r="A28" s="100"/>
      <c r="B28" s="125" t="s">
        <v>164</v>
      </c>
      <c r="C28" s="82"/>
      <c r="D28" s="125" t="s">
        <v>162</v>
      </c>
      <c r="E28" s="458" t="s">
        <v>163</v>
      </c>
      <c r="F28" s="459"/>
      <c r="G28" s="82"/>
      <c r="H28" s="452" t="s">
        <v>133</v>
      </c>
      <c r="I28" s="446"/>
      <c r="J28" s="446"/>
      <c r="K28" s="98"/>
      <c r="L28" s="98"/>
      <c r="M28" s="98"/>
      <c r="N28" s="98"/>
      <c r="O28" s="98"/>
      <c r="P28" s="98"/>
    </row>
    <row r="29" spans="1:16" ht="32.25" customHeight="1">
      <c r="A29" s="460"/>
      <c r="B29" s="460"/>
      <c r="C29" s="460"/>
      <c r="D29" s="460"/>
      <c r="E29" s="460"/>
      <c r="F29" s="87"/>
      <c r="G29" s="82"/>
      <c r="H29" s="82"/>
      <c r="I29" s="82"/>
      <c r="J29" s="82"/>
      <c r="K29" s="98"/>
      <c r="L29" s="98"/>
      <c r="M29" s="98"/>
      <c r="N29" s="98"/>
      <c r="O29" s="98"/>
      <c r="P29" s="98"/>
    </row>
    <row r="30" spans="1:16" ht="17.25" customHeight="1">
      <c r="A30" s="446" t="s">
        <v>134</v>
      </c>
      <c r="B30" s="446"/>
      <c r="C30" s="446"/>
      <c r="D30" s="446"/>
      <c r="E30" s="446"/>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l'AQCIE-CIFQ</dc:subject>
  <dc:creator>Bouthillette, Annie</dc:creator>
  <cp:keywords/>
  <dc:description/>
  <cp:lastModifiedBy>Pierre Pelletier</cp:lastModifiedBy>
  <cp:lastPrinted>2020-09-06T15:43:21Z</cp:lastPrinted>
  <dcterms:created xsi:type="dcterms:W3CDTF">2003-06-11T13:22:16Z</dcterms:created>
  <dcterms:modified xsi:type="dcterms:W3CDTF">2020-09-06T15:52:57Z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510</vt:lpwstr>
  </property>
  <property fmtid="{D5CDD505-2E9C-101B-9397-08002B2CF9AE}" pid="11" name="Deposa">
    <vt:lpwstr>133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5279300.00000000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14</vt:lpwstr>
  </property>
  <property fmtid="{D5CDD505-2E9C-101B-9397-08002B2CF9AE}" pid="19" name="Suj">
    <vt:lpwstr>Demande de paiement de frais de l'AQCIE-CIFQ</vt:lpwstr>
  </property>
  <property fmtid="{D5CDD505-2E9C-101B-9397-08002B2CF9AE}" pid="20" name="Numéroplumit">
    <vt:lpwstr>1347</vt:lpwstr>
  </property>
  <property fmtid="{D5CDD505-2E9C-101B-9397-08002B2CF9AE}" pid="21" name="Cotedepiè">
    <vt:lpwstr>C-AQCIE-CIFQ-0033</vt:lpwstr>
  </property>
  <property fmtid="{D5CDD505-2E9C-101B-9397-08002B2CF9AE}" pid="22" name="Anciennomdudocume">
    <vt:lpwstr>R-4045-2018 Demande de frais AQCIE-CIFQ ph1 étape 3.xls</vt:lpwstr>
  </property>
  <property fmtid="{D5CDD505-2E9C-101B-9397-08002B2CF9AE}" pid="23" name="_dlc_Doc">
    <vt:lpwstr>W2HFWTQUJJY6-392372918-1882</vt:lpwstr>
  </property>
  <property fmtid="{D5CDD505-2E9C-101B-9397-08002B2CF9AE}" pid="24" name="_dlc_DocIdItemGu">
    <vt:lpwstr>54fd93d7-f85b-48f9-8e6b-dc5bc82b9589</vt:lpwstr>
  </property>
  <property fmtid="{D5CDD505-2E9C-101B-9397-08002B2CF9AE}" pid="25" name="_dlc_DocIdU">
    <vt:lpwstr>http://s10mtlweb:8081/510/_layouts/15/DocIdRedir.aspx?ID=W2HFWTQUJJY6-392372918-1882, W2HFWTQUJJY6-392372918-1882</vt:lpwstr>
  </property>
  <property fmtid="{D5CDD505-2E9C-101B-9397-08002B2CF9AE}" pid="26" name="display_urn:schemas-microsoft-com:office:office#Edit">
    <vt:lpwstr>Lévesque, Claudette</vt:lpwstr>
  </property>
  <property fmtid="{D5CDD505-2E9C-101B-9397-08002B2CF9AE}" pid="27" name="Cote de pié">
    <vt:lpwstr>C-AQCIE-CIFQ-0033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1347.00000000000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