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475" activeTab="1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<sst xmlns="http://schemas.openxmlformats.org/spreadsheetml/2006/main" count="107" uniqueCount="79">
  <si>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</si>
  <si>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</si>
  <si>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</si>
  <si>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</si>
  <si>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</si>
  <si>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</si>
  <si>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</si>
  <si>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</si>
  <si>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</si>
  <si>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</si>
  <si>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</si>
  <si>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</si>
  <si>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</si>
  <si>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</si>
  <si>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</si>
  <si>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</si>
  <si>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</si>
  <si>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</si>
  <si>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</si>
  <si>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</si>
  <si>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</si>
  <si>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</si>
  <si>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</si>
  <si>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</si>
  <si>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</si>
  <si>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</si>
  <si>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</si>
  <si>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</si>
  <si>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</si>
  <si>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</si>
  <si>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</si>
  <si>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</si>
  <si>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</si>
  <si>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</si>
  <si>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</si>
  <si>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</si>
  <si>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</si>
  <si>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</si>
  <si>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</si>
  <si>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</si>
  <si>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</si>
  <si>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</si>
  <si>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</si>
  <si>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</si>
  <si>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</si>
  <si>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</si>
  <si>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</si>
  <si>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</si>
  <si>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</si>
  <si>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</si>
  <si>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</si>
  <si>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</si>
  <si>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</si>
  <si>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</si>
  <si>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</si>
  <si>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</si>
  <si>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</si>
  <si>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</si>
  <si>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</si>
  <si>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</si>
  <si>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</si>
  <si>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</si>
  <si>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</si>
  <si>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</si>
  <si>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</si>
  <si>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</si>
  <si>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</si>
  <si>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</si>
  <si>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</si>
  <si>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</si>
  <si>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Association Hôtellerie Québec et Association Restauration Québec</t>
  </si>
  <si>
    <t>non</t>
  </si>
  <si>
    <t>Steve Cadrin</t>
  </si>
  <si>
    <t>plus de 15 ans</t>
  </si>
  <si>
    <t>externe</t>
  </si>
  <si>
    <t>2955, rue Jules-Brillant # 301, Laval (Québec) H7P 6B2</t>
  </si>
  <si>
    <t>Marcel Paul Raymond</t>
  </si>
  <si>
    <t>110-2200 Harriet-Quimby, Saint-Laurent, Qc, H4R 0L2</t>
  </si>
  <si>
    <t>R-4058-2018 - Phase 2 - Volet « Études de productivité multifactorielle (Études PMF)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</si>
</sst>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0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69" fillId="0" borderId="34" xfId="0" applyFont="1" applyBorder="1" applyAlignment="1" applyProtection="1">
      <alignment vertical="center"/>
      <protection locked="0"/>
    </xf>
    <xf numFmtId="20" fontId="7" fillId="35" borderId="35" xfId="0" applyNumberFormat="1" applyFont="1" applyFill="1" applyBorder="1" applyAlignment="1" applyProtection="1">
      <alignment horizontal="left" vertical="center" wrapTex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3" borderId="35" xfId="0" applyFont="1" applyFill="1" applyBorder="1" applyAlignment="1" applyProtection="1">
      <alignment horizontal="right" vertical="center" wrapText="1" indent="1"/>
      <protection/>
    </xf>
    <xf numFmtId="0" fontId="15" fillId="37" borderId="3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25" fillId="37" borderId="37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39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center" vertical="center" wrapText="1"/>
      <protection/>
    </xf>
    <xf numFmtId="0" fontId="15" fillId="33" borderId="37" xfId="0" applyFont="1" applyFill="1" applyBorder="1" applyAlignment="1" applyProtection="1">
      <alignment horizontal="center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6" borderId="37" xfId="0" applyFont="1" applyFill="1" applyBorder="1" applyAlignment="1" applyProtection="1">
      <alignment horizontal="left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69" fillId="0" borderId="41" xfId="0" applyFont="1" applyBorder="1" applyAlignment="1" applyProtection="1">
      <alignment horizontal="center" vertical="center" wrapText="1"/>
      <protection locked="0"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Fill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48" xfId="0" applyNumberFormat="1" applyFont="1" applyFill="1" applyBorder="1" applyAlignment="1" applyProtection="1">
      <alignment vertical="center" wrapText="1"/>
      <protection/>
    </xf>
    <xf numFmtId="41" fontId="70" fillId="0" borderId="49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indent="1"/>
      <protection locked="0"/>
    </xf>
    <xf numFmtId="9" fontId="70" fillId="0" borderId="49" xfId="51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1" xfId="47" applyNumberFormat="1" applyFont="1" applyBorder="1" applyAlignment="1" applyProtection="1">
      <alignment horizontal="center" vertical="center" wrapText="1"/>
      <protection locked="0"/>
    </xf>
    <xf numFmtId="0" fontId="69" fillId="0" borderId="42" xfId="47" applyNumberFormat="1" applyFont="1" applyBorder="1" applyAlignment="1" applyProtection="1">
      <alignment horizontal="center" vertical="center" wrapText="1"/>
      <protection locked="0"/>
    </xf>
    <xf numFmtId="0" fontId="69" fillId="0" borderId="43" xfId="47" applyNumberFormat="1" applyFont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0" fontId="15" fillId="33" borderId="5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73" fillId="0" borderId="37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57" xfId="0" applyNumberFormat="1" applyFont="1" applyFill="1" applyBorder="1" applyAlignment="1" applyProtection="1">
      <alignment horizontal="left" vertical="center" indent="1"/>
      <protection/>
    </xf>
    <xf numFmtId="41" fontId="75" fillId="0" borderId="53" xfId="0" applyNumberFormat="1" applyFont="1" applyFill="1" applyBorder="1" applyAlignment="1" applyProtection="1">
      <alignment horizontal="left" vertical="center" indent="1"/>
      <protection/>
    </xf>
    <xf numFmtId="41" fontId="75" fillId="0" borderId="58" xfId="0" applyNumberFormat="1" applyFont="1" applyFill="1" applyBorder="1" applyAlignment="1" applyProtection="1">
      <alignment horizontal="left" vertical="center" indent="1"/>
      <protection/>
    </xf>
    <xf numFmtId="41" fontId="75" fillId="0" borderId="55" xfId="0" applyNumberFormat="1" applyFont="1" applyFill="1" applyBorder="1" applyAlignment="1" applyProtection="1">
      <alignment horizontal="left" vertical="center" indent="1"/>
      <protection/>
    </xf>
    <xf numFmtId="169" fontId="4" fillId="37" borderId="59" xfId="47" applyNumberFormat="1" applyFont="1" applyFill="1" applyBorder="1" applyAlignment="1" applyProtection="1">
      <alignment vertical="center" wrapText="1"/>
      <protection/>
    </xf>
    <xf numFmtId="169" fontId="4" fillId="37" borderId="60" xfId="47" applyNumberFormat="1" applyFont="1" applyFill="1" applyBorder="1" applyAlignment="1" applyProtection="1">
      <alignment vertical="center" wrapText="1"/>
      <protection/>
    </xf>
    <xf numFmtId="169" fontId="4" fillId="37" borderId="61" xfId="47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44" fontId="4" fillId="37" borderId="37" xfId="0" applyNumberFormat="1" applyFont="1" applyFill="1" applyBorder="1" applyAlignment="1" applyProtection="1">
      <alignment vertical="center"/>
      <protection/>
    </xf>
    <xf numFmtId="44" fontId="4" fillId="37" borderId="62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169" fontId="75" fillId="0" borderId="66" xfId="0" applyNumberFormat="1" applyFont="1" applyFill="1" applyBorder="1" applyAlignment="1" applyProtection="1">
      <alignment horizontal="center" vertical="center"/>
      <protection locked="0"/>
    </xf>
    <xf numFmtId="169" fontId="75" fillId="0" borderId="38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8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5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2" xfId="0" applyFont="1" applyFill="1" applyBorder="1" applyAlignment="1" applyProtection="1">
      <alignment vertical="center" wrapText="1"/>
      <protection/>
    </xf>
    <xf numFmtId="0" fontId="26" fillId="0" borderId="66" xfId="0" applyFont="1" applyBorder="1" applyAlignment="1" applyProtection="1">
      <alignment vertical="center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64" xfId="0" applyFont="1" applyBorder="1" applyAlignment="1" applyProtection="1" quotePrefix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2" fillId="36" borderId="62" xfId="0" applyFont="1" applyFill="1" applyBorder="1" applyAlignment="1" applyProtection="1">
      <alignment horizontal="left" vertical="center" wrapText="1"/>
      <protection/>
    </xf>
    <xf numFmtId="0" fontId="0" fillId="36" borderId="63" xfId="0" applyFont="1" applyFill="1" applyBorder="1" applyAlignment="1" applyProtection="1">
      <alignment horizontal="left" vertical="center" wrapText="1"/>
      <protection/>
    </xf>
    <xf numFmtId="0" fontId="7" fillId="33" borderId="69" xfId="0" applyFont="1" applyFill="1" applyBorder="1" applyAlignment="1" applyProtection="1">
      <alignment horizontal="left" vertical="center" wrapText="1" indent="1"/>
      <protection/>
    </xf>
    <xf numFmtId="0" fontId="0" fillId="0" borderId="70" xfId="0" applyBorder="1" applyAlignment="1" applyProtection="1">
      <alignment horizontal="left" vertical="center" wrapText="1" inden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5" xfId="0" applyFont="1" applyFill="1" applyBorder="1" applyAlignment="1" applyProtection="1">
      <alignment horizontal="left" vertical="center" wrapText="1"/>
      <protection/>
    </xf>
    <xf numFmtId="0" fontId="74" fillId="0" borderId="35" xfId="0" applyFont="1" applyBorder="1" applyAlignment="1" applyProtection="1">
      <alignment/>
      <protection/>
    </xf>
    <xf numFmtId="41" fontId="19" fillId="38" borderId="71" xfId="0" applyNumberFormat="1" applyFont="1" applyFill="1" applyBorder="1" applyAlignment="1" applyProtection="1">
      <alignment vertical="center" wrapText="1"/>
      <protection/>
    </xf>
    <xf numFmtId="0" fontId="19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0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75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75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41" fontId="7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19" fillId="0" borderId="74" xfId="0" applyFont="1" applyBorder="1" applyAlignment="1" applyProtection="1">
      <alignment vertical="center" wrapText="1"/>
      <protection/>
    </xf>
    <xf numFmtId="0" fontId="0" fillId="0" borderId="65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" fillId="33" borderId="34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0" fillId="36" borderId="63" xfId="0" applyFill="1" applyBorder="1" applyAlignment="1" applyProtection="1">
      <alignment horizontal="center"/>
      <protection/>
    </xf>
    <xf numFmtId="0" fontId="0" fillId="36" borderId="48" xfId="0" applyFill="1" applyBorder="1" applyAlignment="1" applyProtection="1">
      <alignment horizontal="center"/>
      <protection/>
    </xf>
    <xf numFmtId="0" fontId="5" fillId="1" borderId="64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169" fontId="4" fillId="33" borderId="84" xfId="47" applyNumberFormat="1" applyFont="1" applyFill="1" applyBorder="1" applyAlignment="1" applyProtection="1">
      <alignment horizontal="center" vertical="center" wrapText="1"/>
      <protection/>
    </xf>
    <xf numFmtId="169" fontId="4" fillId="33" borderId="85" xfId="47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6" xfId="47" applyNumberFormat="1" applyFont="1" applyFill="1" applyBorder="1" applyAlignment="1" applyProtection="1">
      <alignment horizontal="center" vertical="center" wrapText="1"/>
      <protection/>
    </xf>
    <xf numFmtId="169" fontId="4" fillId="33" borderId="35" xfId="47" applyNumberFormat="1" applyFont="1" applyFill="1" applyBorder="1" applyAlignment="1" applyProtection="1">
      <alignment horizontal="center" vertical="center" wrapText="1"/>
      <protection/>
    </xf>
    <xf numFmtId="169" fontId="4" fillId="33" borderId="89" xfId="47" applyNumberFormat="1" applyFont="1" applyFill="1" applyBorder="1" applyAlignment="1" applyProtection="1">
      <alignment horizontal="center" vertical="center" wrapText="1"/>
      <protection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50" xfId="0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8" fontId="26" fillId="0" borderId="75" xfId="49" applyNumberFormat="1" applyFont="1" applyBorder="1" applyAlignment="1" applyProtection="1">
      <alignment horizontal="center" vertical="center" wrapText="1"/>
      <protection locked="0"/>
    </xf>
    <xf numFmtId="8" fontId="26" fillId="0" borderId="43" xfId="49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38100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1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7">
      <selection activeCell="A31" sqref="A31:B31"/>
    </sheetView>
  </sheetViews>
  <sheetFormatPr defaultColWidth="0.13671875" defaultRowHeight="12.75" customHeight="1" zeroHeight="1"/>
  <cols>
    <col min="1" max="1" width="47.140625" style="100" customWidth="1"/>
    <col min="2" max="2" width="23.28125" style="100" customWidth="1"/>
    <col min="3" max="3" width="23.421875" style="10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0"/>
      <c r="B3" s="161"/>
      <c r="C3" s="16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2" t="str">
        <f>Identification!B4</f>
        <v>R-4058-2018 - Phase 2 - Volet « Études de productivité multifactorielle (Études PMF)</v>
      </c>
      <c r="C4" s="17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0" t="s">
        <v>1</v>
      </c>
      <c r="B5" s="162" t="str">
        <f>Identification!B5</f>
        <v>Association Hôtellerie Québec et Association Restauration Québec</v>
      </c>
      <c r="C5" s="16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4" t="s">
        <v>2</v>
      </c>
      <c r="B6" s="165"/>
      <c r="C6" s="16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6" t="s">
        <v>3</v>
      </c>
      <c r="B7" s="174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7"/>
      <c r="B8" s="175"/>
      <c r="C8" s="135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6">
        <f>Répartition!B25+Répartition!C25+Répartition!D25</f>
        <v>37</v>
      </c>
      <c r="C9" s="137">
        <f>Répartition!B30+Répartition!C30+Répartition!D30</f>
        <v>11100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8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6">
        <f>Répartition!E25+Répartition!F25+Répartition!G25+Répartition!H25</f>
        <v>73</v>
      </c>
      <c r="C11" s="137">
        <f>Répartition!E30+Répartition!F30+Répartition!G30+Répartition!H30</f>
        <v>17520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8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6">
        <f>Répartition!I25+Répartition!J25</f>
        <v>0</v>
      </c>
      <c r="C13" s="137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8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6">
        <f>Répartition!K25+Répartition!L25</f>
        <v>0</v>
      </c>
      <c r="C15" s="137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8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110</v>
      </c>
      <c r="C17" s="36">
        <f>C9+C11+C13+C15</f>
        <v>28620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7"/>
      <c r="B18" s="79"/>
      <c r="C18" s="7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7" t="s">
        <v>12</v>
      </c>
      <c r="B19" s="168"/>
      <c r="C19" s="16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0" t="s">
        <v>13</v>
      </c>
      <c r="B20" s="171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1" t="s">
        <v>15</v>
      </c>
      <c r="B21" s="152"/>
      <c r="C21" s="27">
        <f>ROUND(0.03*C17,2)</f>
        <v>858.6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1" t="s">
        <v>16</v>
      </c>
      <c r="B23" s="153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4" t="s">
        <v>56</v>
      </c>
      <c r="B25" s="155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6" t="s">
        <v>17</v>
      </c>
      <c r="B27" s="157"/>
      <c r="C27" s="19">
        <f>C21+C23+C25</f>
        <v>858.6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8" t="s">
        <v>18</v>
      </c>
      <c r="B29" s="159"/>
      <c r="C29" s="141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4"/>
      <c r="B30" s="55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9" t="s">
        <v>48</v>
      </c>
      <c r="B31" s="150"/>
      <c r="C31" s="81">
        <f>C17+C27+C29</f>
        <v>29478.6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39"/>
      <c r="B99" s="139"/>
      <c r="C99" s="139"/>
    </row>
    <row r="100" spans="1:3" ht="12.75" customHeight="1">
      <c r="A100" s="140" t="s">
        <v>32</v>
      </c>
      <c r="C100" s="140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tabSelected="1" zoomScaleSheetLayoutView="100" zoomScalePageLayoutView="0" workbookViewId="0" topLeftCell="A1">
      <selection activeCell="B4" sqref="B4:E4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89" t="s">
        <v>47</v>
      </c>
      <c r="F1" s="88"/>
    </row>
    <row r="2" spans="5:6" ht="56.25" customHeight="1">
      <c r="E2" s="90" t="s">
        <v>19</v>
      </c>
      <c r="F2" s="88"/>
    </row>
    <row r="3" spans="1:6" ht="27.75" customHeight="1">
      <c r="A3" s="178" t="s">
        <v>55</v>
      </c>
      <c r="B3" s="179"/>
      <c r="C3" s="179"/>
      <c r="D3" s="179"/>
      <c r="E3" s="179"/>
      <c r="F3" s="88"/>
    </row>
    <row r="4" spans="1:6" ht="24" customHeight="1">
      <c r="A4" s="5" t="s">
        <v>0</v>
      </c>
      <c r="B4" s="180" t="s">
        <v>78</v>
      </c>
      <c r="C4" s="181"/>
      <c r="D4" s="181"/>
      <c r="E4" s="182"/>
      <c r="F4" s="88"/>
    </row>
    <row r="5" spans="1:6" ht="19.5" customHeight="1">
      <c r="A5" s="6" t="s">
        <v>1</v>
      </c>
      <c r="B5" s="183" t="s">
        <v>70</v>
      </c>
      <c r="C5" s="184"/>
      <c r="D5" s="184"/>
      <c r="E5" s="185"/>
      <c r="F5" s="88"/>
    </row>
    <row r="6" spans="1:6" ht="15.75">
      <c r="A6" s="186" t="s">
        <v>20</v>
      </c>
      <c r="B6" s="187"/>
      <c r="C6" s="188"/>
      <c r="D6" s="82" t="s">
        <v>71</v>
      </c>
      <c r="E6" s="83"/>
      <c r="F6" s="88"/>
    </row>
    <row r="7" spans="1:6" ht="19.5" customHeight="1">
      <c r="A7" s="186" t="s">
        <v>34</v>
      </c>
      <c r="B7" s="189"/>
      <c r="C7" s="190"/>
      <c r="D7" s="84"/>
      <c r="E7" s="85"/>
      <c r="F7" s="88"/>
    </row>
    <row r="8" spans="1:6" ht="21.75" customHeight="1">
      <c r="A8" s="191" t="s">
        <v>35</v>
      </c>
      <c r="B8" s="192"/>
      <c r="C8" s="193"/>
      <c r="D8" s="194"/>
      <c r="E8" s="195"/>
      <c r="F8" s="88"/>
    </row>
    <row r="9" spans="1:6" ht="22.5" customHeight="1">
      <c r="A9" s="198" t="s">
        <v>45</v>
      </c>
      <c r="B9" s="199"/>
      <c r="C9" s="199"/>
      <c r="D9" s="199"/>
      <c r="E9" s="200"/>
      <c r="F9" s="88"/>
    </row>
    <row r="10" spans="1:6" ht="24" customHeight="1">
      <c r="A10" s="29" t="s">
        <v>21</v>
      </c>
      <c r="B10" s="30" t="s">
        <v>22</v>
      </c>
      <c r="C10" s="30" t="s">
        <v>23</v>
      </c>
      <c r="D10" s="51" t="s">
        <v>60</v>
      </c>
      <c r="E10" s="31" t="s">
        <v>24</v>
      </c>
      <c r="F10" s="88"/>
    </row>
    <row r="11" spans="1:6" ht="30" customHeight="1">
      <c r="A11" s="144" t="s">
        <v>72</v>
      </c>
      <c r="B11" s="146" t="s">
        <v>73</v>
      </c>
      <c r="C11" s="145" t="s">
        <v>74</v>
      </c>
      <c r="D11" s="228">
        <v>300</v>
      </c>
      <c r="E11" s="147" t="s">
        <v>75</v>
      </c>
      <c r="F11" s="88"/>
    </row>
    <row r="12" spans="1:6" ht="30" customHeight="1">
      <c r="A12" s="44"/>
      <c r="B12" s="66"/>
      <c r="C12" s="66"/>
      <c r="D12" s="91"/>
      <c r="E12" s="71"/>
      <c r="F12" s="88"/>
    </row>
    <row r="13" spans="1:6" ht="30" customHeight="1">
      <c r="A13" s="48"/>
      <c r="B13" s="72"/>
      <c r="C13" s="72"/>
      <c r="D13" s="92"/>
      <c r="E13" s="73"/>
      <c r="F13" s="88"/>
    </row>
    <row r="14" spans="1:6" ht="30" customHeight="1">
      <c r="A14" s="142" t="s">
        <v>25</v>
      </c>
      <c r="B14" s="30" t="s">
        <v>22</v>
      </c>
      <c r="C14" s="30" t="s">
        <v>23</v>
      </c>
      <c r="D14" s="51" t="s">
        <v>60</v>
      </c>
      <c r="E14" s="31" t="s">
        <v>24</v>
      </c>
      <c r="F14" s="88"/>
    </row>
    <row r="15" spans="1:6" ht="30" customHeight="1">
      <c r="A15" s="144" t="s">
        <v>76</v>
      </c>
      <c r="B15" s="145" t="s">
        <v>73</v>
      </c>
      <c r="C15" s="145" t="s">
        <v>74</v>
      </c>
      <c r="D15" s="229">
        <v>240</v>
      </c>
      <c r="E15" s="148" t="s">
        <v>77</v>
      </c>
      <c r="F15" s="88"/>
    </row>
    <row r="16" spans="1:6" ht="30" customHeight="1">
      <c r="A16" s="44"/>
      <c r="B16" s="66"/>
      <c r="C16" s="66"/>
      <c r="D16" s="91"/>
      <c r="E16" s="71"/>
      <c r="F16" s="88"/>
    </row>
    <row r="17" spans="1:6" ht="30" customHeight="1">
      <c r="A17" s="44"/>
      <c r="B17" s="66"/>
      <c r="C17" s="66"/>
      <c r="D17" s="91"/>
      <c r="E17" s="71"/>
      <c r="F17" s="88"/>
    </row>
    <row r="18" spans="1:6" ht="30" customHeight="1">
      <c r="A18" s="45"/>
      <c r="B18" s="67"/>
      <c r="C18" s="67"/>
      <c r="D18" s="92"/>
      <c r="E18" s="74"/>
      <c r="F18" s="88"/>
    </row>
    <row r="19" spans="1:6" ht="30" customHeight="1">
      <c r="A19" s="143" t="s">
        <v>26</v>
      </c>
      <c r="B19" s="30" t="s">
        <v>22</v>
      </c>
      <c r="C19" s="30" t="s">
        <v>23</v>
      </c>
      <c r="D19" s="51" t="s">
        <v>60</v>
      </c>
      <c r="E19" s="31" t="s">
        <v>24</v>
      </c>
      <c r="F19" s="88"/>
    </row>
    <row r="20" spans="1:6" ht="30" customHeight="1">
      <c r="A20" s="46"/>
      <c r="B20" s="201" t="s">
        <v>9</v>
      </c>
      <c r="C20" s="201" t="s">
        <v>9</v>
      </c>
      <c r="D20" s="93"/>
      <c r="E20" s="70"/>
      <c r="F20" s="88"/>
    </row>
    <row r="21" spans="1:6" ht="30" customHeight="1">
      <c r="A21" s="52"/>
      <c r="B21" s="202"/>
      <c r="C21" s="202"/>
      <c r="D21" s="92"/>
      <c r="E21" s="73"/>
      <c r="F21" s="88"/>
    </row>
    <row r="22" spans="1:6" ht="30" customHeight="1">
      <c r="A22" s="143" t="s">
        <v>27</v>
      </c>
      <c r="B22" s="30" t="s">
        <v>22</v>
      </c>
      <c r="C22" s="30" t="s">
        <v>23</v>
      </c>
      <c r="D22" s="51" t="s">
        <v>60</v>
      </c>
      <c r="E22" s="31" t="s">
        <v>24</v>
      </c>
      <c r="F22" s="88"/>
    </row>
    <row r="23" spans="1:6" ht="30" customHeight="1">
      <c r="A23" s="47"/>
      <c r="B23" s="201" t="s">
        <v>9</v>
      </c>
      <c r="C23" s="68"/>
      <c r="D23" s="93"/>
      <c r="E23" s="70"/>
      <c r="F23" s="88"/>
    </row>
    <row r="24" spans="1:6" ht="30" customHeight="1">
      <c r="A24" s="48"/>
      <c r="B24" s="202"/>
      <c r="C24" s="69"/>
      <c r="D24" s="92"/>
      <c r="E24" s="73"/>
      <c r="F24" s="88"/>
    </row>
    <row r="25" spans="1:7" ht="15">
      <c r="A25" s="53"/>
      <c r="B25" s="32"/>
      <c r="C25" s="32"/>
      <c r="D25" s="32"/>
      <c r="E25" s="87"/>
      <c r="F25" s="88"/>
      <c r="G25" s="88"/>
    </row>
    <row r="26" spans="1:7" ht="12.75">
      <c r="A26" s="196" t="s">
        <v>28</v>
      </c>
      <c r="B26" s="197"/>
      <c r="C26" s="197"/>
      <c r="D26" s="197"/>
      <c r="E26" s="197"/>
      <c r="F26" s="88"/>
      <c r="G26" s="88"/>
    </row>
    <row r="27" spans="1:7" ht="12.75">
      <c r="A27" s="196" t="s">
        <v>29</v>
      </c>
      <c r="B27" s="197"/>
      <c r="C27" s="197"/>
      <c r="D27" s="197"/>
      <c r="E27" s="197"/>
      <c r="F27" s="88"/>
      <c r="G27" s="88"/>
    </row>
    <row r="28" ht="12.75">
      <c r="F28" s="88"/>
    </row>
    <row r="29" ht="12.75">
      <c r="F29" s="88"/>
    </row>
    <row r="30" ht="12.75">
      <c r="F30" s="88"/>
    </row>
    <row r="31" ht="12.75">
      <c r="F31" s="88"/>
    </row>
    <row r="32" ht="12.75">
      <c r="F32" s="88"/>
    </row>
    <row r="33" ht="12.75">
      <c r="F33" s="88"/>
    </row>
    <row r="34" ht="12.75">
      <c r="F34" s="88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">
      <selection activeCell="R4" sqref="R4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28"/>
      <c r="L1" s="28"/>
    </row>
    <row r="2" spans="1:12" ht="18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7" t="s">
        <v>47</v>
      </c>
    </row>
    <row r="3" spans="1:12" ht="24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07" t="s">
        <v>50</v>
      </c>
    </row>
    <row r="4" spans="1:12" ht="49.5" customHeight="1" thickBot="1">
      <c r="A4" s="96" t="s">
        <v>64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2.5" customHeight="1">
      <c r="A5" s="97" t="s">
        <v>0</v>
      </c>
      <c r="B5" s="108" t="str">
        <f>Identification!B4</f>
        <v>R-4058-2018 - Phase 2 - Volet « Études de productivité multifactorielle (Études PMF)</v>
      </c>
      <c r="C5" s="109"/>
      <c r="D5" s="109"/>
      <c r="E5" s="101"/>
      <c r="F5" s="101"/>
      <c r="G5" s="101"/>
      <c r="H5" s="101"/>
      <c r="I5" s="101"/>
      <c r="J5" s="101"/>
      <c r="K5" s="101"/>
      <c r="L5" s="102"/>
    </row>
    <row r="6" spans="1:12" ht="22.5" customHeight="1" thickBot="1">
      <c r="A6" s="98" t="s">
        <v>1</v>
      </c>
      <c r="B6" s="110" t="str">
        <f>Identification!B5</f>
        <v>Association Hôtellerie Québec et Association Restauration Québec</v>
      </c>
      <c r="C6" s="111"/>
      <c r="D6" s="111"/>
      <c r="E6" s="103"/>
      <c r="F6" s="103"/>
      <c r="G6" s="103"/>
      <c r="H6" s="103"/>
      <c r="I6" s="103"/>
      <c r="J6" s="103"/>
      <c r="K6" s="103"/>
      <c r="L6" s="104"/>
    </row>
    <row r="7" spans="1:12" ht="22.5" customHeight="1" thickBot="1">
      <c r="A7" s="60" t="s">
        <v>51</v>
      </c>
      <c r="B7" s="205" t="s">
        <v>40</v>
      </c>
      <c r="C7" s="207"/>
      <c r="D7" s="206"/>
      <c r="E7" s="205" t="s">
        <v>41</v>
      </c>
      <c r="F7" s="207"/>
      <c r="G7" s="207"/>
      <c r="H7" s="206"/>
      <c r="I7" s="205" t="s">
        <v>42</v>
      </c>
      <c r="J7" s="206"/>
      <c r="K7" s="205" t="s">
        <v>43</v>
      </c>
      <c r="L7" s="206"/>
    </row>
    <row r="8" spans="1:12" ht="42" customHeight="1" thickBot="1">
      <c r="A8" s="61" t="s">
        <v>44</v>
      </c>
      <c r="B8" s="49" t="str">
        <f>Identification!A11</f>
        <v>Steve Cadrin</v>
      </c>
      <c r="C8" s="49">
        <f>Identification!A12</f>
        <v>0</v>
      </c>
      <c r="D8" s="49">
        <f>Identification!A13</f>
        <v>0</v>
      </c>
      <c r="E8" s="49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0">
        <f>Identification!A18</f>
        <v>0</v>
      </c>
      <c r="I8" s="49">
        <f>Identification!A20</f>
        <v>0</v>
      </c>
      <c r="J8" s="50">
        <f>Identification!A21</f>
        <v>0</v>
      </c>
      <c r="K8" s="49">
        <f>Identification!A23</f>
        <v>0</v>
      </c>
      <c r="L8" s="50">
        <f>Identification!A24</f>
        <v>0</v>
      </c>
    </row>
    <row r="9" spans="1:12" ht="24" customHeight="1" thickBot="1">
      <c r="A9" s="60" t="s">
        <v>49</v>
      </c>
      <c r="B9" s="112">
        <f>Identification!D11</f>
        <v>300</v>
      </c>
      <c r="C9" s="113">
        <f>Identification!D12</f>
        <v>0</v>
      </c>
      <c r="D9" s="114">
        <f>Identification!D13</f>
        <v>0</v>
      </c>
      <c r="E9" s="112">
        <f>Identification!D15</f>
        <v>240</v>
      </c>
      <c r="F9" s="113">
        <f>Identification!D16</f>
        <v>0</v>
      </c>
      <c r="G9" s="113">
        <f>Identification!D17</f>
        <v>0</v>
      </c>
      <c r="H9" s="114">
        <f>Identification!D18</f>
        <v>0</v>
      </c>
      <c r="I9" s="112">
        <f>Identification!D20</f>
        <v>0</v>
      </c>
      <c r="J9" s="114">
        <f>Identification!D21</f>
        <v>0</v>
      </c>
      <c r="K9" s="112">
        <f>Identification!D23</f>
        <v>0</v>
      </c>
      <c r="L9" s="114">
        <f>Identification!D24</f>
        <v>0</v>
      </c>
    </row>
    <row r="10" spans="1:12" ht="24" customHeight="1">
      <c r="A10" s="65"/>
      <c r="B10" s="208" t="s">
        <v>46</v>
      </c>
      <c r="C10" s="209"/>
      <c r="D10" s="210"/>
      <c r="E10" s="208" t="s">
        <v>46</v>
      </c>
      <c r="F10" s="209"/>
      <c r="G10" s="209"/>
      <c r="H10" s="210"/>
      <c r="I10" s="208" t="s">
        <v>46</v>
      </c>
      <c r="J10" s="209"/>
      <c r="K10" s="203" t="s">
        <v>46</v>
      </c>
      <c r="L10" s="204"/>
    </row>
    <row r="11" spans="1:12" ht="20.25" customHeight="1">
      <c r="A11" s="62" t="s">
        <v>52</v>
      </c>
      <c r="B11" s="115"/>
      <c r="C11" s="116"/>
      <c r="D11" s="117"/>
      <c r="E11" s="115"/>
      <c r="F11" s="116"/>
      <c r="G11" s="116"/>
      <c r="H11" s="117"/>
      <c r="I11" s="115"/>
      <c r="J11" s="117"/>
      <c r="K11" s="115"/>
      <c r="L11" s="117"/>
    </row>
    <row r="12" spans="1:12" ht="30.75" customHeight="1">
      <c r="A12" s="63" t="s">
        <v>53</v>
      </c>
      <c r="B12" s="121">
        <v>8</v>
      </c>
      <c r="C12" s="122"/>
      <c r="D12" s="123"/>
      <c r="E12" s="124">
        <v>20</v>
      </c>
      <c r="F12" s="125"/>
      <c r="G12" s="125"/>
      <c r="H12" s="123"/>
      <c r="I12" s="124"/>
      <c r="J12" s="123"/>
      <c r="K12" s="124"/>
      <c r="L12" s="123"/>
    </row>
    <row r="13" spans="1:12" ht="30.75" customHeight="1">
      <c r="A13" s="63" t="s">
        <v>36</v>
      </c>
      <c r="B13" s="126"/>
      <c r="C13" s="127"/>
      <c r="D13" s="128"/>
      <c r="E13" s="126"/>
      <c r="F13" s="127"/>
      <c r="G13" s="127"/>
      <c r="H13" s="128"/>
      <c r="I13" s="126"/>
      <c r="J13" s="128"/>
      <c r="K13" s="126"/>
      <c r="L13" s="128"/>
    </row>
    <row r="14" spans="1:12" ht="30.75" customHeight="1">
      <c r="A14" s="63" t="s">
        <v>37</v>
      </c>
      <c r="B14" s="126">
        <v>2</v>
      </c>
      <c r="C14" s="127"/>
      <c r="D14" s="128"/>
      <c r="E14" s="126">
        <v>8</v>
      </c>
      <c r="F14" s="127"/>
      <c r="G14" s="127"/>
      <c r="H14" s="128"/>
      <c r="I14" s="126"/>
      <c r="J14" s="128"/>
      <c r="K14" s="126"/>
      <c r="L14" s="128"/>
    </row>
    <row r="15" spans="1:12" ht="30.75" customHeight="1">
      <c r="A15" s="63" t="s">
        <v>38</v>
      </c>
      <c r="B15" s="126">
        <v>2</v>
      </c>
      <c r="C15" s="127"/>
      <c r="D15" s="128"/>
      <c r="E15" s="126">
        <v>2</v>
      </c>
      <c r="F15" s="127"/>
      <c r="G15" s="127"/>
      <c r="H15" s="128"/>
      <c r="I15" s="126"/>
      <c r="J15" s="128"/>
      <c r="K15" s="126"/>
      <c r="L15" s="128"/>
    </row>
    <row r="16" spans="1:12" ht="30.75" customHeight="1">
      <c r="A16" s="63" t="s">
        <v>65</v>
      </c>
      <c r="B16" s="126">
        <v>10</v>
      </c>
      <c r="C16" s="127"/>
      <c r="D16" s="128"/>
      <c r="E16" s="126">
        <v>30</v>
      </c>
      <c r="F16" s="127"/>
      <c r="G16" s="127"/>
      <c r="H16" s="128"/>
      <c r="I16" s="126"/>
      <c r="J16" s="128"/>
      <c r="K16" s="126"/>
      <c r="L16" s="128"/>
    </row>
    <row r="17" spans="1:12" ht="30.75" customHeight="1">
      <c r="A17" s="63" t="s">
        <v>66</v>
      </c>
      <c r="B17" s="126">
        <v>2</v>
      </c>
      <c r="C17" s="127"/>
      <c r="D17" s="128"/>
      <c r="E17" s="126">
        <v>3</v>
      </c>
      <c r="F17" s="127"/>
      <c r="G17" s="127"/>
      <c r="H17" s="128"/>
      <c r="I17" s="126"/>
      <c r="J17" s="128"/>
      <c r="K17" s="126"/>
      <c r="L17" s="128"/>
    </row>
    <row r="18" spans="1:12" ht="30.75" customHeight="1">
      <c r="A18" s="63" t="s">
        <v>68</v>
      </c>
      <c r="B18" s="126"/>
      <c r="C18" s="127"/>
      <c r="D18" s="128"/>
      <c r="E18" s="126"/>
      <c r="F18" s="127"/>
      <c r="G18" s="127"/>
      <c r="H18" s="128"/>
      <c r="I18" s="126"/>
      <c r="J18" s="128"/>
      <c r="K18" s="126"/>
      <c r="L18" s="128"/>
    </row>
    <row r="19" spans="1:12" ht="30.75" customHeight="1">
      <c r="A19" s="63" t="s">
        <v>67</v>
      </c>
      <c r="B19" s="126"/>
      <c r="C19" s="127"/>
      <c r="D19" s="128"/>
      <c r="E19" s="126"/>
      <c r="F19" s="127"/>
      <c r="G19" s="127"/>
      <c r="H19" s="128"/>
      <c r="I19" s="126"/>
      <c r="J19" s="128"/>
      <c r="K19" s="126"/>
      <c r="L19" s="128"/>
    </row>
    <row r="20" spans="1:12" ht="30.75" customHeight="1">
      <c r="A20" s="63" t="s">
        <v>61</v>
      </c>
      <c r="B20" s="126">
        <v>8</v>
      </c>
      <c r="C20" s="127"/>
      <c r="D20" s="128"/>
      <c r="E20" s="126">
        <v>5</v>
      </c>
      <c r="F20" s="127"/>
      <c r="G20" s="127"/>
      <c r="H20" s="128"/>
      <c r="I20" s="126"/>
      <c r="J20" s="128"/>
      <c r="K20" s="126"/>
      <c r="L20" s="128"/>
    </row>
    <row r="21" spans="1:12" ht="30.75" customHeight="1">
      <c r="A21" s="63" t="s">
        <v>39</v>
      </c>
      <c r="B21" s="126"/>
      <c r="C21" s="127"/>
      <c r="D21" s="128"/>
      <c r="E21" s="127"/>
      <c r="F21" s="127"/>
      <c r="G21" s="127"/>
      <c r="H21" s="128"/>
      <c r="I21" s="129"/>
      <c r="J21" s="128"/>
      <c r="K21" s="129"/>
      <c r="L21" s="128"/>
    </row>
    <row r="22" spans="1:12" ht="30.75" customHeight="1">
      <c r="A22" s="63" t="s">
        <v>63</v>
      </c>
      <c r="B22" s="126">
        <v>5</v>
      </c>
      <c r="C22" s="127"/>
      <c r="D22" s="128"/>
      <c r="E22" s="126">
        <v>5</v>
      </c>
      <c r="F22" s="127"/>
      <c r="G22" s="127"/>
      <c r="H22" s="128"/>
      <c r="I22" s="126"/>
      <c r="J22" s="128"/>
      <c r="K22" s="126"/>
      <c r="L22" s="128"/>
    </row>
    <row r="23" spans="1:12" ht="30.75" customHeight="1">
      <c r="A23" s="63"/>
      <c r="B23" s="126"/>
      <c r="C23" s="127"/>
      <c r="D23" s="128"/>
      <c r="E23" s="126"/>
      <c r="F23" s="127"/>
      <c r="G23" s="127"/>
      <c r="H23" s="128"/>
      <c r="I23" s="126"/>
      <c r="J23" s="128"/>
      <c r="K23" s="126"/>
      <c r="L23" s="128"/>
    </row>
    <row r="24" spans="1:12" ht="30.75" customHeight="1">
      <c r="A24" s="64"/>
      <c r="B24" s="126"/>
      <c r="C24" s="127"/>
      <c r="D24" s="128"/>
      <c r="E24" s="126"/>
      <c r="F24" s="127"/>
      <c r="G24" s="127"/>
      <c r="H24" s="128"/>
      <c r="I24" s="126"/>
      <c r="J24" s="128"/>
      <c r="K24" s="126"/>
      <c r="L24" s="128"/>
    </row>
    <row r="25" spans="1:12" ht="30.75" customHeight="1">
      <c r="A25" s="56" t="s">
        <v>54</v>
      </c>
      <c r="B25" s="118">
        <f aca="true" t="shared" si="0" ref="B25:L25">SUM(B12:B24)</f>
        <v>37</v>
      </c>
      <c r="C25" s="118">
        <f t="shared" si="0"/>
        <v>0</v>
      </c>
      <c r="D25" s="118">
        <f>SUM(D12:D24)</f>
        <v>0</v>
      </c>
      <c r="E25" s="118">
        <f t="shared" si="0"/>
        <v>73</v>
      </c>
      <c r="F25" s="118">
        <f t="shared" si="0"/>
        <v>0</v>
      </c>
      <c r="G25" s="118">
        <f t="shared" si="0"/>
        <v>0</v>
      </c>
      <c r="H25" s="118">
        <f t="shared" si="0"/>
        <v>0</v>
      </c>
      <c r="I25" s="118">
        <f t="shared" si="0"/>
        <v>0</v>
      </c>
      <c r="J25" s="118">
        <f t="shared" si="0"/>
        <v>0</v>
      </c>
      <c r="K25" s="118">
        <f>SUM(K12:K24)</f>
        <v>0</v>
      </c>
      <c r="L25" s="118">
        <f t="shared" si="0"/>
        <v>0</v>
      </c>
    </row>
    <row r="26" spans="1:12" ht="30.75" customHeight="1">
      <c r="A26" s="56" t="s">
        <v>57</v>
      </c>
      <c r="B26" s="119">
        <f aca="true" t="shared" si="1" ref="B26:L26">B25*B9</f>
        <v>11100</v>
      </c>
      <c r="C26" s="119">
        <f t="shared" si="1"/>
        <v>0</v>
      </c>
      <c r="D26" s="119">
        <f t="shared" si="1"/>
        <v>0</v>
      </c>
      <c r="E26" s="119">
        <f t="shared" si="1"/>
        <v>17520</v>
      </c>
      <c r="F26" s="119">
        <f t="shared" si="1"/>
        <v>0</v>
      </c>
      <c r="G26" s="119">
        <f t="shared" si="1"/>
        <v>0</v>
      </c>
      <c r="H26" s="119">
        <f t="shared" si="1"/>
        <v>0</v>
      </c>
      <c r="I26" s="119">
        <f t="shared" si="1"/>
        <v>0</v>
      </c>
      <c r="J26" s="119">
        <f t="shared" si="1"/>
        <v>0</v>
      </c>
      <c r="K26" s="119">
        <f t="shared" si="1"/>
        <v>0</v>
      </c>
      <c r="L26" s="119">
        <f t="shared" si="1"/>
        <v>0</v>
      </c>
    </row>
    <row r="27" spans="1:12" s="41" customFormat="1" ht="30.75" customHeight="1">
      <c r="A27" s="10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59" t="s">
        <v>58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30.75" customHeight="1">
      <c r="A29" s="57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2" s="40" customFormat="1" ht="30.75" customHeight="1">
      <c r="A30" s="58" t="s">
        <v>59</v>
      </c>
      <c r="B30" s="120">
        <f>B26+B28</f>
        <v>11100</v>
      </c>
      <c r="C30" s="120">
        <f aca="true" t="shared" si="2" ref="C30:L30">C26+C28</f>
        <v>0</v>
      </c>
      <c r="D30" s="120">
        <f t="shared" si="2"/>
        <v>0</v>
      </c>
      <c r="E30" s="120">
        <f t="shared" si="2"/>
        <v>17520</v>
      </c>
      <c r="F30" s="120">
        <f t="shared" si="2"/>
        <v>0</v>
      </c>
      <c r="G30" s="120">
        <f>G26+G28</f>
        <v>0</v>
      </c>
      <c r="H30" s="120">
        <f t="shared" si="2"/>
        <v>0</v>
      </c>
      <c r="I30" s="120">
        <f t="shared" si="2"/>
        <v>0</v>
      </c>
      <c r="J30" s="120">
        <f t="shared" si="2"/>
        <v>0</v>
      </c>
      <c r="K30" s="120">
        <f t="shared" si="2"/>
        <v>0</v>
      </c>
      <c r="L30" s="119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5" customWidth="1"/>
    <col min="2" max="2" width="13.421875" style="75" customWidth="1"/>
    <col min="3" max="3" width="16.28125" style="75" customWidth="1"/>
    <col min="4" max="4" width="13.140625" style="75" customWidth="1"/>
    <col min="5" max="5" width="37.421875" style="76" customWidth="1"/>
  </cols>
  <sheetData>
    <row r="1" spans="1:5" ht="18.75">
      <c r="A1" s="100"/>
      <c r="B1" s="100"/>
      <c r="C1" s="100"/>
      <c r="D1" s="100"/>
      <c r="E1" s="86" t="s">
        <v>47</v>
      </c>
    </row>
    <row r="2" spans="1:5" ht="18.75">
      <c r="A2" s="100"/>
      <c r="B2" s="100"/>
      <c r="C2" s="100"/>
      <c r="D2" s="100"/>
      <c r="E2" s="86" t="s">
        <v>62</v>
      </c>
    </row>
    <row r="3" spans="1:5" ht="15.75" thickBot="1">
      <c r="A3" s="178"/>
      <c r="B3" s="179"/>
      <c r="C3" s="179"/>
      <c r="D3" s="179"/>
      <c r="E3" s="179"/>
    </row>
    <row r="4" spans="1:5" ht="18" customHeight="1">
      <c r="A4" s="94" t="s">
        <v>0</v>
      </c>
      <c r="B4" s="211" t="str">
        <f>Identification!B4</f>
        <v>R-4058-2018 - Phase 2 - Volet « Études de productivité multifactorielle (Études PMF)</v>
      </c>
      <c r="C4" s="212"/>
      <c r="D4" s="212"/>
      <c r="E4" s="213"/>
    </row>
    <row r="5" spans="1:5" ht="18" customHeight="1" thickBot="1">
      <c r="A5" s="95" t="s">
        <v>1</v>
      </c>
      <c r="B5" s="214" t="str">
        <f>Identification!B5</f>
        <v>Association Hôtellerie Québec et Association Restauration Québec</v>
      </c>
      <c r="C5" s="214"/>
      <c r="D5" s="214"/>
      <c r="E5" s="215"/>
    </row>
    <row r="6" spans="1:5" ht="25.5" customHeight="1" thickBot="1">
      <c r="A6" s="216" t="s">
        <v>69</v>
      </c>
      <c r="B6" s="217"/>
      <c r="C6" s="217"/>
      <c r="D6" s="217"/>
      <c r="E6" s="218"/>
    </row>
    <row r="7" spans="1:5" ht="19.5" customHeight="1">
      <c r="A7" s="219"/>
      <c r="B7" s="220"/>
      <c r="C7" s="220"/>
      <c r="D7" s="220"/>
      <c r="E7" s="221"/>
    </row>
    <row r="8" spans="1:5" ht="19.5" customHeight="1">
      <c r="A8" s="222"/>
      <c r="B8" s="223"/>
      <c r="C8" s="223"/>
      <c r="D8" s="223"/>
      <c r="E8" s="224"/>
    </row>
    <row r="9" spans="1:5" ht="19.5" customHeight="1">
      <c r="A9" s="222"/>
      <c r="B9" s="223"/>
      <c r="C9" s="223"/>
      <c r="D9" s="223"/>
      <c r="E9" s="224"/>
    </row>
    <row r="10" spans="1:5" ht="19.5" customHeight="1">
      <c r="A10" s="222"/>
      <c r="B10" s="223"/>
      <c r="C10" s="223"/>
      <c r="D10" s="223"/>
      <c r="E10" s="224"/>
    </row>
    <row r="11" spans="1:5" ht="19.5" customHeight="1">
      <c r="A11" s="222"/>
      <c r="B11" s="223"/>
      <c r="C11" s="223"/>
      <c r="D11" s="223"/>
      <c r="E11" s="224"/>
    </row>
    <row r="12" spans="1:5" ht="19.5" customHeight="1">
      <c r="A12" s="222"/>
      <c r="B12" s="223"/>
      <c r="C12" s="223"/>
      <c r="D12" s="223"/>
      <c r="E12" s="224"/>
    </row>
    <row r="13" spans="1:5" ht="19.5" customHeight="1">
      <c r="A13" s="222"/>
      <c r="B13" s="223"/>
      <c r="C13" s="223"/>
      <c r="D13" s="223"/>
      <c r="E13" s="224"/>
    </row>
    <row r="14" spans="1:5" ht="19.5" customHeight="1">
      <c r="A14" s="222"/>
      <c r="B14" s="223"/>
      <c r="C14" s="223"/>
      <c r="D14" s="223"/>
      <c r="E14" s="224"/>
    </row>
    <row r="15" spans="1:5" ht="19.5" customHeight="1">
      <c r="A15" s="222"/>
      <c r="B15" s="223"/>
      <c r="C15" s="223"/>
      <c r="D15" s="223"/>
      <c r="E15" s="224"/>
    </row>
    <row r="16" spans="1:5" ht="19.5" customHeight="1">
      <c r="A16" s="222"/>
      <c r="B16" s="223"/>
      <c r="C16" s="223"/>
      <c r="D16" s="223"/>
      <c r="E16" s="224"/>
    </row>
    <row r="17" spans="1:5" ht="19.5" customHeight="1">
      <c r="A17" s="222"/>
      <c r="B17" s="223"/>
      <c r="C17" s="223"/>
      <c r="D17" s="223"/>
      <c r="E17" s="224"/>
    </row>
    <row r="18" spans="1:5" ht="19.5" customHeight="1">
      <c r="A18" s="222"/>
      <c r="B18" s="223"/>
      <c r="C18" s="223"/>
      <c r="D18" s="223"/>
      <c r="E18" s="224"/>
    </row>
    <row r="19" spans="1:5" ht="19.5" customHeight="1">
      <c r="A19" s="222"/>
      <c r="B19" s="223"/>
      <c r="C19" s="223"/>
      <c r="D19" s="223"/>
      <c r="E19" s="224"/>
    </row>
    <row r="20" spans="1:5" ht="19.5" customHeight="1">
      <c r="A20" s="222"/>
      <c r="B20" s="223"/>
      <c r="C20" s="223"/>
      <c r="D20" s="223"/>
      <c r="E20" s="224"/>
    </row>
    <row r="21" spans="1:5" ht="19.5" customHeight="1">
      <c r="A21" s="222"/>
      <c r="B21" s="223"/>
      <c r="C21" s="223"/>
      <c r="D21" s="223"/>
      <c r="E21" s="224"/>
    </row>
    <row r="22" spans="1:5" ht="19.5" customHeight="1">
      <c r="A22" s="222"/>
      <c r="B22" s="223"/>
      <c r="C22" s="223"/>
      <c r="D22" s="223"/>
      <c r="E22" s="224"/>
    </row>
    <row r="23" spans="1:5" ht="19.5" customHeight="1">
      <c r="A23" s="222"/>
      <c r="B23" s="223"/>
      <c r="C23" s="223"/>
      <c r="D23" s="223"/>
      <c r="E23" s="224"/>
    </row>
    <row r="24" spans="1:5" ht="19.5" customHeight="1">
      <c r="A24" s="222"/>
      <c r="B24" s="223"/>
      <c r="C24" s="223"/>
      <c r="D24" s="223"/>
      <c r="E24" s="224"/>
    </row>
    <row r="25" spans="1:5" ht="19.5" customHeight="1">
      <c r="A25" s="222"/>
      <c r="B25" s="223"/>
      <c r="C25" s="223"/>
      <c r="D25" s="223"/>
      <c r="E25" s="224"/>
    </row>
    <row r="26" spans="1:5" ht="19.5" customHeight="1">
      <c r="A26" s="222"/>
      <c r="B26" s="223"/>
      <c r="C26" s="223"/>
      <c r="D26" s="223"/>
      <c r="E26" s="224"/>
    </row>
    <row r="27" spans="1:5" ht="19.5" customHeight="1">
      <c r="A27" s="222"/>
      <c r="B27" s="223"/>
      <c r="C27" s="223"/>
      <c r="D27" s="223"/>
      <c r="E27" s="224"/>
    </row>
    <row r="28" spans="1:5" ht="19.5" customHeight="1">
      <c r="A28" s="222"/>
      <c r="B28" s="223"/>
      <c r="C28" s="223"/>
      <c r="D28" s="223"/>
      <c r="E28" s="224"/>
    </row>
    <row r="29" spans="1:5" ht="19.5" customHeight="1">
      <c r="A29" s="222"/>
      <c r="B29" s="223"/>
      <c r="C29" s="223"/>
      <c r="D29" s="223"/>
      <c r="E29" s="224"/>
    </row>
    <row r="30" spans="1:5" ht="19.5" customHeight="1">
      <c r="A30" s="222"/>
      <c r="B30" s="223"/>
      <c r="C30" s="223"/>
      <c r="D30" s="223"/>
      <c r="E30" s="224"/>
    </row>
    <row r="31" spans="1:5" ht="19.5" customHeight="1">
      <c r="A31" s="222"/>
      <c r="B31" s="223"/>
      <c r="C31" s="223"/>
      <c r="D31" s="223"/>
      <c r="E31" s="224"/>
    </row>
    <row r="32" spans="1:5" ht="19.5" customHeight="1">
      <c r="A32" s="222"/>
      <c r="B32" s="223"/>
      <c r="C32" s="223"/>
      <c r="D32" s="223"/>
      <c r="E32" s="224"/>
    </row>
    <row r="33" spans="1:5" ht="19.5" customHeight="1">
      <c r="A33" s="222"/>
      <c r="B33" s="223"/>
      <c r="C33" s="223"/>
      <c r="D33" s="223"/>
      <c r="E33" s="224"/>
    </row>
    <row r="34" spans="1:5" ht="19.5" customHeight="1">
      <c r="A34" s="222"/>
      <c r="B34" s="223"/>
      <c r="C34" s="223"/>
      <c r="D34" s="223"/>
      <c r="E34" s="224"/>
    </row>
    <row r="35" spans="1:5" ht="19.5" customHeight="1">
      <c r="A35" s="222"/>
      <c r="B35" s="223"/>
      <c r="C35" s="223"/>
      <c r="D35" s="223"/>
      <c r="E35" s="224"/>
    </row>
    <row r="36" spans="1:5" ht="19.5" customHeight="1">
      <c r="A36" s="222"/>
      <c r="B36" s="223"/>
      <c r="C36" s="223"/>
      <c r="D36" s="223"/>
      <c r="E36" s="224"/>
    </row>
    <row r="37" spans="1:5" ht="19.5" customHeight="1">
      <c r="A37" s="222"/>
      <c r="B37" s="223"/>
      <c r="C37" s="223"/>
      <c r="D37" s="223"/>
      <c r="E37" s="224"/>
    </row>
    <row r="38" spans="1:5" ht="19.5" customHeight="1">
      <c r="A38" s="222"/>
      <c r="B38" s="223"/>
      <c r="C38" s="223"/>
      <c r="D38" s="223"/>
      <c r="E38" s="224"/>
    </row>
    <row r="39" spans="1:5" ht="19.5" customHeight="1">
      <c r="A39" s="222"/>
      <c r="B39" s="223"/>
      <c r="C39" s="223"/>
      <c r="D39" s="223"/>
      <c r="E39" s="224"/>
    </row>
    <row r="40" spans="1:5" ht="19.5" customHeight="1">
      <c r="A40" s="225"/>
      <c r="B40" s="226"/>
      <c r="C40" s="226"/>
      <c r="D40" s="226"/>
      <c r="E40" s="227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 - Études PMF</dc:subject>
  <dc:creator>Régie de l'énergie</dc:creator>
  <cp:keywords/>
  <dc:description/>
  <cp:lastModifiedBy>France Nadon</cp:lastModifiedBy>
  <cp:lastPrinted>2010-02-25T20:19:41Z</cp:lastPrinted>
  <dcterms:created xsi:type="dcterms:W3CDTF">2009-06-30T18:48:08Z</dcterms:created>
  <dcterms:modified xsi:type="dcterms:W3CDTF">2020-10-30T13:58:30Z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551</vt:lpwstr>
  </property>
  <property fmtid="{D5CDD505-2E9C-101B-9397-08002B2CF9AE}" pid="11" name="Deposa">
    <vt:lpwstr>184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5373400.00000000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10</vt:lpwstr>
  </property>
  <property fmtid="{D5CDD505-2E9C-101B-9397-08002B2CF9AE}" pid="19" name="Suj">
    <vt:lpwstr>Budget de participation de l'AHQ-ARQ - Études PMF</vt:lpwstr>
  </property>
  <property fmtid="{D5CDD505-2E9C-101B-9397-08002B2CF9AE}" pid="20" name="Numéroplumit">
    <vt:lpwstr>0610</vt:lpwstr>
  </property>
  <property fmtid="{D5CDD505-2E9C-101B-9397-08002B2CF9AE}" pid="21" name="Cotedepiè">
    <vt:lpwstr>C-AHQ-ARQ-0041</vt:lpwstr>
  </property>
  <property fmtid="{D5CDD505-2E9C-101B-9397-08002B2CF9AE}" pid="22" name="Anciennomdudocume">
    <vt:lpwstr>R-4058-2018 - Phase 2 - Volet Études PMF - Budget de participation de l'AHQ-ARQ.xls</vt:lpwstr>
  </property>
  <property fmtid="{D5CDD505-2E9C-101B-9397-08002B2CF9AE}" pid="23" name="_dlc_Doc">
    <vt:lpwstr>W2HFWTQUJJY6-1046278080-164</vt:lpwstr>
  </property>
  <property fmtid="{D5CDD505-2E9C-101B-9397-08002B2CF9AE}" pid="24" name="_dlc_DocIdItemGu">
    <vt:lpwstr>62c8cffd-5fe4-44f5-8977-d5dd53170c86</vt:lpwstr>
  </property>
  <property fmtid="{D5CDD505-2E9C-101B-9397-08002B2CF9AE}" pid="25" name="_dlc_DocIdU">
    <vt:lpwstr>http://s10mtlweb:8081/551/_layouts/15/DocIdRedir.aspx?ID=W2HFWTQUJJY6-1046278080-164, W2HFWTQUJJY6-1046278080-164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C-AHQ-ARQ-0041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610.000000000000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