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<sst xmlns="http://schemas.openxmlformats.org/spreadsheetml/2006/main" count="285" uniqueCount="202">
  <si>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</si>
  <si>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</si>
  <si>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</si>
  <si>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</si>
  <si>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</si>
  <si>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</si>
  <si>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</si>
  <si>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</si>
  <si>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</si>
  <si>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</si>
  <si>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</si>
  <si>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</si>
  <si>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</si>
  <si>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</si>
  <si>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</si>
  <si>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</si>
  <si>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</si>
  <si>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</si>
  <si>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</si>
  <si>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</si>
  <si>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</si>
  <si>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</si>
  <si>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</si>
  <si>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</si>
  <si>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</si>
  <si>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</si>
  <si>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</si>
  <si>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</si>
  <si>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</si>
  <si>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</si>
  <si>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</si>
  <si>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</si>
  <si>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</si>
  <si>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</si>
  <si>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</si>
  <si>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</si>
  <si>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</si>
  <si>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</si>
  <si>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</si>
  <si>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</si>
  <si>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</si>
  <si>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</si>
  <si>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</si>
  <si>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</si>
  <si>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</si>
  <si>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</si>
  <si>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</si>
  <si>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</si>
  <si>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</si>
  <si>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</si>
  <si>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</si>
  <si>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</si>
  <si>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</si>
  <si>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</si>
  <si>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</si>
  <si>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</si>
  <si>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</si>
  <si>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</si>
  <si>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</si>
  <si>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</si>
  <si>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</si>
  <si>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</si>
  <si>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</si>
  <si>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</si>
  <si>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</si>
  <si>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</si>
  <si>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</si>
  <si>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</si>
  <si>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</si>
  <si>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</si>
  <si>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</si>
  <si>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</si>
  <si>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</si>
  <si>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</si>
  <si>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</si>
  <si>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</si>
  <si>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</si>
  <si>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</si>
  <si>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</si>
  <si>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</si>
  <si>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</si>
  <si>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</si>
  <si>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</si>
  <si>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</si>
  <si>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</si>
  <si>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</si>
  <si>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</si>
  <si>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</si>
  <si>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</si>
  <si>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</si>
  <si>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</si>
  <si>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</si>
  <si>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</si>
  <si>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</si>
  <si>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</si>
  <si>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</si>
  <si>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</si>
  <si>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</si>
  <si>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</si>
  <si>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</si>
  <si>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</si>
  <si>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</si>
  <si>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</si>
  <si>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</si>
  <si>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</si>
  <si>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</si>
  <si>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</si>
  <si>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</si>
  <si>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</si>
  <si>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</si>
  <si>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</si>
  <si>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</si>
  <si>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</si>
  <si>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</si>
  <si>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</si>
  <si>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</si>
  <si>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</si>
  <si>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</si>
  <si>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</si>
  <si>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</si>
  <si>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</si>
  <si>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</si>
  <si>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</si>
  <si>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</si>
  <si>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</si>
  <si>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</si>
  <si>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</si>
  <si>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</si>
  <si>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</si>
  <si>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</si>
  <si>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</si>
  <si>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</si>
  <si>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</si>
  <si>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</si>
  <si>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</si>
  <si>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</si>
  <si>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</si>
  <si>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</si>
  <si>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</si>
  <si>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</si>
  <si>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</si>
  <si>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</si>
  <si>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</si>
  <si>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</si>
  <si>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</si>
  <si>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</si>
  <si>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</si>
  <si>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</si>
  <si>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</si>
  <si>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</si>
  <si>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</si>
  <si>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</si>
  <si>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</si>
  <si>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</si>
  <si>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</si>
  <si>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</si>
  <si>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</si>
  <si>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</si>
  <si>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</si>
  <si>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</si>
  <si>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</si>
  <si>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</si>
  <si>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</si>
  <si>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</si>
  <si>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</si>
  <si>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</si>
  <si>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</si>
  <si>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</si>
  <si>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</si>
  <si>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</si>
  <si>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</si>
  <si>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</si>
  <si>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</si>
  <si>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</si>
  <si>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</si>
  <si>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</si>
  <si>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</si>
  <si>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</si>
  <si>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</si>
  <si>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</si>
  <si>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</si>
  <si>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</si>
  <si>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</si>
  <si>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t>
  </si>
  <si>
    <t>Fédération Canadienne de l'Entreprise Indépendante</t>
  </si>
  <si>
    <t>Non</t>
  </si>
  <si>
    <t>Martine Hébert</t>
  </si>
  <si>
    <t>André Turmel</t>
  </si>
  <si>
    <t>Delphine Pittet</t>
  </si>
  <si>
    <t>Émilie Gaumont</t>
  </si>
  <si>
    <t>5 ans et moins</t>
  </si>
  <si>
    <t>Externe</t>
  </si>
  <si>
    <t>800, rue du Square-Victoria, bureau 3700, Montréal, Québec H4Z 1E9</t>
  </si>
  <si>
    <t>Antoine Gosselin</t>
  </si>
  <si>
    <t>Montréal</t>
  </si>
  <si>
    <t>19 ans</t>
  </si>
  <si>
    <t>Plus de 25 ans</t>
  </si>
  <si>
    <t>1039, rue de Dijon, Québec, Québec G1W 4M3</t>
  </si>
  <si>
    <t>(S) Diane S. Duhamel, 222 869</t>
  </si>
  <si>
    <t>externe</t>
  </si>
  <si>
    <t>mars</t>
  </si>
  <si>
    <t>Août 2018 à mars 2019</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</si>
</sst>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201</v>
      </c>
      <c r="E5" s="4"/>
      <c r="F5" s="4"/>
      <c r="G5" s="4"/>
      <c r="H5" s="4"/>
      <c r="I5" s="4"/>
      <c r="J5" s="4"/>
      <c r="K5" s="4"/>
      <c r="L5" s="4"/>
      <c r="M5" s="4"/>
      <c r="N5" s="4"/>
      <c r="O5" s="4"/>
      <c r="P5" s="4"/>
    </row>
    <row r="6" spans="1:16" ht="18.75" customHeight="1">
      <c r="A6" s="178" t="s">
        <v>1</v>
      </c>
      <c r="B6" s="309" t="s">
        <v>184</v>
      </c>
      <c r="C6" s="310"/>
      <c r="D6" s="311"/>
      <c r="E6" s="4"/>
      <c r="F6" s="4"/>
      <c r="G6" s="4"/>
      <c r="H6" s="4"/>
      <c r="I6" s="4"/>
      <c r="J6" s="4"/>
      <c r="K6" s="4"/>
      <c r="L6" s="4"/>
      <c r="M6" s="4"/>
      <c r="N6" s="4"/>
      <c r="O6" s="4"/>
      <c r="P6" s="4"/>
    </row>
    <row r="7" spans="1:16" ht="18.75" customHeight="1">
      <c r="A7" s="312" t="s">
        <v>96</v>
      </c>
      <c r="B7" s="313"/>
      <c r="C7" s="314"/>
      <c r="D7" s="187" t="s">
        <v>185</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t="s">
        <v>186</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196</v>
      </c>
      <c r="C12" s="191" t="s">
        <v>191</v>
      </c>
      <c r="D12" s="192" t="s">
        <v>192</v>
      </c>
      <c r="E12" s="9"/>
      <c r="F12" s="4"/>
      <c r="G12" s="4"/>
      <c r="H12" s="4"/>
      <c r="I12" s="4"/>
      <c r="J12" s="4"/>
      <c r="K12" s="4"/>
      <c r="L12" s="4"/>
      <c r="M12" s="4"/>
      <c r="N12" s="4"/>
      <c r="O12" s="4"/>
      <c r="P12" s="4"/>
    </row>
    <row r="13" spans="1:16" ht="27" customHeight="1">
      <c r="A13" s="193" t="s">
        <v>188</v>
      </c>
      <c r="B13" s="194" t="s">
        <v>190</v>
      </c>
      <c r="C13" s="194" t="s">
        <v>191</v>
      </c>
      <c r="D13" s="195" t="s">
        <v>192</v>
      </c>
      <c r="E13" s="9"/>
      <c r="F13" s="4"/>
      <c r="G13" s="4"/>
      <c r="H13" s="4"/>
      <c r="I13" s="4"/>
      <c r="J13" s="4"/>
      <c r="K13" s="4"/>
      <c r="L13" s="4"/>
      <c r="M13" s="4"/>
      <c r="N13" s="4"/>
      <c r="O13" s="4"/>
      <c r="P13" s="4"/>
    </row>
    <row r="14" spans="1:16" ht="27" customHeight="1">
      <c r="A14" s="193" t="s">
        <v>189</v>
      </c>
      <c r="B14" s="194" t="s">
        <v>190</v>
      </c>
      <c r="C14" s="194" t="s">
        <v>191</v>
      </c>
      <c r="D14" s="195" t="s">
        <v>192</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193</v>
      </c>
      <c r="B17" s="191" t="s">
        <v>195</v>
      </c>
      <c r="C17" s="191" t="s">
        <v>191</v>
      </c>
      <c r="D17" s="192" t="s">
        <v>197</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R-4058-2018</v>
      </c>
      <c r="C4" s="210" t="s">
        <v>16</v>
      </c>
      <c r="D4" s="127" t="str">
        <f>Identification!D5</f>
        <v>Août 2018 à mars 2019</v>
      </c>
      <c r="E4" s="11"/>
      <c r="F4" s="4"/>
      <c r="G4" s="4"/>
      <c r="H4" s="4"/>
      <c r="I4" s="4"/>
      <c r="J4" s="4"/>
      <c r="K4" s="4"/>
      <c r="L4" s="4"/>
      <c r="M4" s="4"/>
      <c r="N4" s="4"/>
      <c r="O4" s="4"/>
      <c r="P4" s="4"/>
    </row>
    <row r="5" spans="1:16" ht="26.25" customHeight="1">
      <c r="A5" s="178" t="s">
        <v>1</v>
      </c>
      <c r="B5" s="327" t="str">
        <f>Identification!B6:D6</f>
        <v>Fédération Canadienne de l'Entreprise Indépendante</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178.5</v>
      </c>
      <c r="C9" s="304">
        <f>Honoraires!D14</f>
        <v>79.4</v>
      </c>
      <c r="D9" s="128">
        <f>Honoraires!H14</f>
        <v>61067</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159</v>
      </c>
      <c r="C11" s="304">
        <f>Honoraires!D20</f>
        <v>53.5</v>
      </c>
      <c r="D11" s="128">
        <f>Honoraires!H20</f>
        <v>42500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337.5</v>
      </c>
      <c r="C19" s="246">
        <f>C9+C11+C13+C15+C17</f>
        <v>132.9</v>
      </c>
      <c r="D19" s="247">
        <f>D9+D11+D13+D15+D17</f>
        <v>103567</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3107.01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2602.7</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5709.71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110076.71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E11" sqref="E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R-4058-2018</v>
      </c>
      <c r="D4" s="392" t="s">
        <v>16</v>
      </c>
      <c r="E4" s="393"/>
      <c r="F4" s="387" t="str">
        <f>Identification!D5</f>
        <v>Août 2018 à mars 2019</v>
      </c>
      <c r="G4" s="388"/>
      <c r="H4" s="389"/>
      <c r="I4" s="11"/>
      <c r="J4" s="11"/>
      <c r="K4" s="11"/>
      <c r="L4" s="11"/>
      <c r="M4" s="11"/>
      <c r="N4" s="11"/>
      <c r="O4" s="11"/>
      <c r="P4" s="11"/>
      <c r="Q4" s="11"/>
    </row>
    <row r="5" spans="1:17" ht="26.25" customHeight="1">
      <c r="A5" s="132" t="s">
        <v>1</v>
      </c>
      <c r="B5" s="133"/>
      <c r="C5" s="327" t="str">
        <f>Identification!B6</f>
        <v>Fédération Canadienne de l'Entreprise Indépendante</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André Turmel</v>
      </c>
      <c r="C10" s="251">
        <v>137</v>
      </c>
      <c r="D10" s="251">
        <v>55</v>
      </c>
      <c r="E10" s="252">
        <v>255</v>
      </c>
      <c r="F10" s="171">
        <f>ROUND(((D10*E10)+(C10*E10)),2)</f>
        <v>48960</v>
      </c>
      <c r="G10" s="258"/>
      <c r="H10" s="168">
        <f>ROUND(F10+G10,2)</f>
        <v>48960</v>
      </c>
      <c r="I10" s="11"/>
      <c r="J10" s="11"/>
      <c r="K10" s="11"/>
      <c r="L10" s="11"/>
      <c r="M10" s="11"/>
      <c r="N10" s="11"/>
      <c r="O10" s="11"/>
      <c r="P10" s="11"/>
      <c r="Q10" s="11"/>
    </row>
    <row r="11" spans="1:17" ht="20.25" customHeight="1">
      <c r="A11" s="378"/>
      <c r="B11" s="148" t="str">
        <f>Identification!A13</f>
        <v>Delphine Pittet</v>
      </c>
      <c r="C11" s="253">
        <v>34.6</v>
      </c>
      <c r="D11" s="253">
        <v>24.4</v>
      </c>
      <c r="E11" s="254">
        <v>190</v>
      </c>
      <c r="F11" s="172">
        <f>ROUND(((D11*E11)+(C11*E11)),2)</f>
        <v>11210</v>
      </c>
      <c r="G11" s="259"/>
      <c r="H11" s="169">
        <f>ROUND(F11+G11,2)</f>
        <v>11210</v>
      </c>
      <c r="I11" s="11"/>
      <c r="J11" s="11"/>
      <c r="K11" s="11"/>
      <c r="L11" s="11"/>
      <c r="M11" s="11"/>
      <c r="N11" s="11"/>
      <c r="O11" s="11"/>
      <c r="P11" s="11"/>
      <c r="Q11" s="11"/>
    </row>
    <row r="12" spans="1:17" ht="20.25" customHeight="1">
      <c r="A12" s="378"/>
      <c r="B12" s="149" t="str">
        <f>Identification!A14</f>
        <v>Émilie Gaumont</v>
      </c>
      <c r="C12" s="253">
        <v>6.9</v>
      </c>
      <c r="D12" s="253"/>
      <c r="E12" s="254">
        <v>130</v>
      </c>
      <c r="F12" s="172">
        <f>ROUND(((D12*E12)+(C12*E12)),2)</f>
        <v>897</v>
      </c>
      <c r="G12" s="260"/>
      <c r="H12" s="169">
        <f>ROUND(F12+G12,2)</f>
        <v>897</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178.5</v>
      </c>
      <c r="D14" s="160">
        <f>SUM(D10:D13)</f>
        <v>79.4</v>
      </c>
      <c r="E14" s="365"/>
      <c r="F14" s="161">
        <f>F10+F11+F12+F13</f>
        <v>61067</v>
      </c>
      <c r="G14" s="161">
        <f>G10+G11+G12+G13</f>
        <v>0</v>
      </c>
      <c r="H14" s="162">
        <f>ROUND(F14+G14,2)</f>
        <v>61067</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Antoine Gosselin</v>
      </c>
      <c r="C16" s="251">
        <v>159</v>
      </c>
      <c r="D16" s="251">
        <v>53.5</v>
      </c>
      <c r="E16" s="252">
        <v>200</v>
      </c>
      <c r="F16" s="171">
        <f>ROUND(((D16*E16)+(C16*E16)),2)</f>
        <v>42500</v>
      </c>
      <c r="G16" s="258"/>
      <c r="H16" s="168">
        <f>ROUND(F16+G16,2)</f>
        <v>42500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159</v>
      </c>
      <c r="D20" s="160">
        <f>SUM(D16:D19)</f>
        <v>53.5</v>
      </c>
      <c r="E20" s="365"/>
      <c r="F20" s="161">
        <f>F16+F17+F18+F19</f>
        <v>42500</v>
      </c>
      <c r="G20" s="161">
        <f>G16+G17+G18+G19</f>
        <v>0</v>
      </c>
      <c r="H20" s="162">
        <f>ROUND(F20+G20,2)</f>
        <v>42500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103567</v>
      </c>
      <c r="G32" s="243">
        <f>G14+G20+G24+G28+G30</f>
        <v>0</v>
      </c>
      <c r="H32" s="244">
        <f>H14+H20+H24+H28+H30</f>
        <v>103567</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6">
      <selection activeCell="E10" sqref="E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R-4058-2018</v>
      </c>
      <c r="C4" s="401" t="s">
        <v>16</v>
      </c>
      <c r="D4" s="402"/>
      <c r="E4" s="403" t="str">
        <f>Identification!D5</f>
        <v>Août 2018 à mars 2019</v>
      </c>
      <c r="F4" s="404"/>
      <c r="G4" s="11"/>
      <c r="H4" s="11"/>
      <c r="I4" s="11"/>
      <c r="J4" s="11"/>
      <c r="K4" s="11"/>
      <c r="L4" s="11"/>
      <c r="M4" s="11"/>
      <c r="N4" s="11"/>
      <c r="O4" s="11"/>
      <c r="P4" s="11"/>
    </row>
    <row r="5" spans="1:16" ht="26.25" customHeight="1">
      <c r="A5" s="10" t="s">
        <v>1</v>
      </c>
      <c r="B5" s="405" t="str">
        <f>Identification!B6:D6</f>
        <v>Fédération Canadienne de l'Entreprise Indépendante</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490</v>
      </c>
      <c r="D10" s="35">
        <f>ROUND(0.43*C10,2)</f>
        <v>210.7</v>
      </c>
      <c r="E10" s="265"/>
      <c r="F10" s="36">
        <f>ROUND(D10+E10,2)</f>
        <v>210.7</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v>742</v>
      </c>
      <c r="E12" s="266"/>
      <c r="F12" s="37">
        <f>ROUND(D12+E12,2)</f>
        <v>742</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10</v>
      </c>
      <c r="D16" s="35">
        <f>ROUND(B16*C16,2)</f>
        <v>1650</v>
      </c>
      <c r="E16" s="265"/>
      <c r="F16" s="36">
        <f>ROUND(D16+E16,2)</f>
        <v>1650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2602.7</v>
      </c>
      <c r="E21" s="63">
        <f>E10+E11+E12+E13+E16+E17+E18+E19</f>
        <v>0</v>
      </c>
      <c r="F21" s="62">
        <f>F10+F11+F12+F13+F16+F17+F18+F19+F20</f>
        <v>2602.7</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0" sqref="A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R-4058-2018</v>
      </c>
      <c r="D4" s="436" t="s">
        <v>16</v>
      </c>
      <c r="E4" s="437"/>
      <c r="F4" s="432" t="str">
        <f>Identification!D5</f>
        <v>Août 2018 à mars 2019</v>
      </c>
      <c r="G4" s="433"/>
      <c r="H4" s="11"/>
      <c r="I4" s="4"/>
      <c r="J4" s="4"/>
      <c r="K4" s="4"/>
      <c r="L4" s="4"/>
      <c r="M4" s="4"/>
      <c r="N4" s="4"/>
      <c r="O4" s="4"/>
      <c r="P4" s="4"/>
    </row>
    <row r="5" spans="1:16" ht="26.25" customHeight="1">
      <c r="A5" s="424" t="s">
        <v>1</v>
      </c>
      <c r="B5" s="425"/>
      <c r="C5" s="426" t="str">
        <f>Identification!B6</f>
        <v>Fédération Canadienne de l'Entreprise Indépendante</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43364</v>
      </c>
      <c r="B9" s="273">
        <v>4</v>
      </c>
      <c r="C9" s="274" t="s">
        <v>193</v>
      </c>
      <c r="D9" s="275" t="s">
        <v>199</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R-4058-2018</v>
      </c>
      <c r="E2" s="450"/>
      <c r="F2" s="450"/>
      <c r="G2" s="450"/>
      <c r="H2" s="451"/>
      <c r="I2" s="451"/>
      <c r="J2" s="83"/>
      <c r="K2" s="93"/>
      <c r="L2" s="93"/>
      <c r="M2" s="93"/>
      <c r="N2" s="93"/>
      <c r="O2" s="93"/>
      <c r="P2" s="93"/>
    </row>
    <row r="3" spans="1:16" ht="21.75" customHeight="1">
      <c r="A3" s="82" t="s">
        <v>1</v>
      </c>
      <c r="B3" s="82"/>
      <c r="C3" s="94"/>
      <c r="D3" s="449" t="str">
        <f>Identification!B6</f>
        <v>Fédération Canadienne de l'Entreprise Indépendante</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187</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194</v>
      </c>
      <c r="C12" s="444"/>
      <c r="D12" s="444"/>
      <c r="E12" s="444"/>
      <c r="F12" s="87" t="s">
        <v>129</v>
      </c>
      <c r="G12" s="112"/>
      <c r="H12" s="112"/>
      <c r="I12" s="82"/>
      <c r="J12" s="82"/>
      <c r="K12" s="98"/>
      <c r="L12" s="98"/>
      <c r="M12" s="98"/>
      <c r="N12" s="98"/>
      <c r="O12" s="98"/>
      <c r="P12" s="98"/>
    </row>
    <row r="13" spans="1:16" ht="21" customHeight="1">
      <c r="A13" s="78" t="s">
        <v>130</v>
      </c>
      <c r="B13" s="91">
        <v>7</v>
      </c>
      <c r="C13" s="88" t="s">
        <v>131</v>
      </c>
      <c r="D13" s="113" t="s">
        <v>200</v>
      </c>
      <c r="E13" s="456">
        <v>2019</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198</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révisée de la FCEI</dc:subject>
  <dc:creator>Bouthillette, Annie</dc:creator>
  <cp:keywords/>
  <dc:description/>
  <cp:lastModifiedBy>Laurianne Dupuis</cp:lastModifiedBy>
  <cp:lastPrinted>2009-07-03T19:42:58Z</cp:lastPrinted>
  <dcterms:created xsi:type="dcterms:W3CDTF">2003-06-11T13:22:16Z</dcterms:created>
  <dcterms:modified xsi:type="dcterms:W3CDTF">2019-03-07T16:44:06Z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4242400.00000000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paiement de frais révisée de la FCEI</vt:lpwstr>
  </property>
  <property fmtid="{D5CDD505-2E9C-101B-9397-08002B2CF9AE}" pid="20" name="Numéroplumit">
    <vt:lpwstr>0495</vt:lpwstr>
  </property>
  <property fmtid="{D5CDD505-2E9C-101B-9397-08002B2CF9AE}" pid="21" name="Cotedepiè">
    <vt:lpwstr>C-FCEI-0039</vt:lpwstr>
  </property>
  <property fmtid="{D5CDD505-2E9C-101B-9397-08002B2CF9AE}" pid="22" name="Anciennomdudocume">
    <vt:lpwstr>Formulaire de demande de paiement de frais corrigé.xls</vt:lpwstr>
  </property>
  <property fmtid="{D5CDD505-2E9C-101B-9397-08002B2CF9AE}" pid="23" name="_dlc_Doc">
    <vt:lpwstr>W2HFWTQUJJY6-1046278080-375</vt:lpwstr>
  </property>
  <property fmtid="{D5CDD505-2E9C-101B-9397-08002B2CF9AE}" pid="24" name="_dlc_DocIdItemGu">
    <vt:lpwstr>8a513fa6-7f84-496a-89dc-fb68f1165366</vt:lpwstr>
  </property>
  <property fmtid="{D5CDD505-2E9C-101B-9397-08002B2CF9AE}" pid="25" name="_dlc_DocIdU">
    <vt:lpwstr>http://s10mtlweb:8081/551/_layouts/15/DocIdRedir.aspx?ID=W2HFWTQUJJY6-1046278080-375, W2HFWTQUJJY6-1046278080-375</vt:lpwstr>
  </property>
  <property fmtid="{D5CDD505-2E9C-101B-9397-08002B2CF9AE}" pid="26" name="display_urn:schemas-microsoft-com:office:office#Edit">
    <vt:lpwstr>Eccles, Natalie</vt:lpwstr>
  </property>
  <property fmtid="{D5CDD505-2E9C-101B-9397-08002B2CF9AE}" pid="27" name="Cote de pié">
    <vt:lpwstr>C-FCEI-0039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495.000000000000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