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060" windowHeight="960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<sst xmlns="http://schemas.openxmlformats.org/spreadsheetml/2006/main" count="261" uniqueCount="185">
  <si>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</si>
  <si>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</si>
  <si>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</si>
  <si>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</si>
  <si>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</si>
  <si>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</si>
  <si>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</si>
  <si>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</si>
  <si>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</si>
  <si>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</si>
  <si>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</si>
  <si>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</si>
  <si>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</si>
  <si>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</si>
  <si>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</si>
  <si>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</si>
  <si>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</si>
  <si>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</si>
  <si>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</si>
  <si>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</si>
  <si>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</si>
  <si>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</si>
  <si>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</si>
  <si>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</si>
  <si>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</si>
  <si>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</si>
  <si>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</si>
  <si>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</si>
  <si>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</si>
  <si>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</si>
  <si>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</si>
  <si>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</si>
  <si>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</si>
  <si>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</si>
  <si>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</si>
  <si>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</si>
  <si>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</si>
  <si>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</si>
  <si>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</si>
  <si>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</si>
  <si>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</si>
  <si>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</si>
  <si>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</si>
  <si>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</si>
  <si>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</si>
  <si>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</si>
  <si>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</si>
  <si>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</si>
  <si>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</si>
  <si>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</si>
  <si>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</si>
  <si>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</si>
  <si>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</si>
  <si>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</si>
  <si>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</si>
  <si>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</si>
  <si>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</si>
  <si>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</si>
  <si>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</si>
  <si>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</si>
  <si>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</si>
  <si>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</si>
  <si>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</si>
  <si>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</si>
  <si>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</si>
  <si>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</si>
  <si>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</si>
  <si>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</si>
  <si>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</si>
  <si>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</si>
  <si>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</si>
  <si>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</si>
  <si>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</si>
  <si>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</si>
  <si>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</si>
  <si>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</si>
  <si>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</si>
  <si>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</si>
  <si>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</si>
  <si>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</si>
  <si>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</si>
  <si>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</si>
  <si>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</si>
  <si>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</si>
  <si>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</si>
  <si>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</si>
  <si>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</si>
  <si>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</si>
  <si>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</si>
  <si>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</si>
  <si>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</si>
  <si>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</si>
  <si>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</si>
  <si>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</si>
  <si>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</si>
  <si>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</si>
  <si>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</si>
  <si>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</si>
  <si>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</si>
  <si>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</si>
  <si>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</si>
  <si>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</si>
  <si>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</si>
  <si>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</si>
  <si>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</si>
  <si>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</si>
  <si>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</si>
  <si>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</si>
  <si>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</si>
  <si>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</si>
  <si>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</si>
  <si>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</si>
  <si>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</si>
  <si>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</si>
  <si>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</si>
  <si>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</si>
  <si>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</si>
  <si>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</si>
  <si>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</si>
  <si>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</si>
  <si>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</si>
  <si>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</si>
  <si>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</si>
  <si>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</si>
  <si>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</si>
  <si>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</si>
  <si>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</si>
  <si>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</si>
  <si>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</si>
  <si>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</si>
  <si>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</si>
  <si>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</si>
  <si>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</si>
  <si>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</si>
  <si>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</si>
  <si>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</si>
  <si>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</si>
  <si>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</si>
  <si>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</si>
  <si>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</si>
  <si>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</si>
  <si>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</si>
  <si>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</si>
  <si>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</si>
  <si>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</si>
  <si>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</si>
  <si>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</si>
  <si>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</si>
  <si>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</si>
  <si>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</si>
  <si>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</si>
  <si>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</si>
  <si>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</si>
  <si>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</si>
  <si>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</si>
  <si>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</si>
  <si>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</si>
  <si>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</si>
  <si>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</si>
  <si>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</si>
  <si>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</si>
  <si>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</si>
  <si>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</si>
  <si>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</si>
  <si>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</si>
  <si>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</si>
  <si>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</si>
  <si>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</si>
  <si>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</si>
  <si>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</si>
  <si>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</si>
  <si>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</si>
  <si>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Juin 2020 à Mars 2021</t>
  </si>
  <si>
    <t xml:space="preserve">Option consommateurs </t>
  </si>
  <si>
    <t>non</t>
  </si>
  <si>
    <t>N/A</t>
  </si>
  <si>
    <t>Éric McDevitt David</t>
  </si>
  <si>
    <t>15 + ans</t>
  </si>
  <si>
    <t>Externe</t>
  </si>
  <si>
    <t>720-800 rue du Square-Victoria, Montréal (Québec) H4Z 1A1</t>
  </si>
  <si>
    <t>Pascal Cormier</t>
  </si>
  <si>
    <t>15, place Malabar, Toronto (ON) M3B 1A4</t>
  </si>
  <si>
    <t>Roger Higgin</t>
  </si>
  <si>
    <t>4299, av. de Lorimier, Montréal (QC) H2H 2A9</t>
  </si>
  <si>
    <t>R-4058-2018</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</si>
</sst>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indexed="62"/>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
      <sz val="11"/>
      <color rgb="FF333399"/>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67" fillId="27" borderId="1" applyNumberFormat="0" applyAlignment="0" applyProtection="0"/>
    <xf numFmtId="0" fontId="68" fillId="28"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6"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72" fontId="81" fillId="0" borderId="24" xfId="0" applyNumberFormat="1" applyFont="1" applyFill="1" applyBorder="1" applyAlignment="1" applyProtection="1">
      <alignment horizontal="left" vertical="center" indent="1"/>
      <protection locked="0"/>
    </xf>
    <xf numFmtId="172"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170" fontId="82" fillId="0" borderId="48" xfId="0" applyNumberFormat="1" applyFont="1" applyBorder="1" applyAlignment="1" applyProtection="1">
      <alignment vertical="center" wrapText="1"/>
      <protection locked="0"/>
    </xf>
    <xf numFmtId="170" fontId="82"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170" fontId="14" fillId="40" borderId="48" xfId="0" applyNumberFormat="1" applyFont="1" applyFill="1" applyBorder="1" applyAlignment="1" applyProtection="1">
      <alignment vertical="center"/>
      <protection/>
    </xf>
    <xf numFmtId="170" fontId="14" fillId="40" borderId="48" xfId="0" applyNumberFormat="1" applyFont="1" applyFill="1" applyBorder="1" applyAlignment="1" applyProtection="1">
      <alignment vertical="center" wrapText="1"/>
      <protection/>
    </xf>
    <xf numFmtId="170"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170"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170"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170"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74" fontId="83" fillId="0" borderId="20" xfId="0" applyNumberFormat="1" applyFont="1" applyBorder="1" applyAlignment="1" applyProtection="1">
      <alignment horizontal="right" vertical="center" wrapText="1"/>
      <protection locked="0"/>
    </xf>
    <xf numFmtId="174" fontId="83" fillId="0" borderId="72" xfId="0" applyNumberFormat="1" applyFont="1" applyBorder="1" applyAlignment="1" applyProtection="1">
      <alignment vertical="center" wrapText="1"/>
      <protection locked="0"/>
    </xf>
    <xf numFmtId="174" fontId="83" fillId="0" borderId="35"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vertical="center" wrapText="1"/>
      <protection locked="0"/>
    </xf>
    <xf numFmtId="175" fontId="83" fillId="0" borderId="24" xfId="0" applyNumberFormat="1" applyFont="1" applyFill="1" applyBorder="1" applyAlignment="1" applyProtection="1">
      <alignment horizontal="center" vertical="center" wrapText="1"/>
      <protection locked="0"/>
    </xf>
    <xf numFmtId="170" fontId="83" fillId="0" borderId="24" xfId="0" applyNumberFormat="1" applyFont="1" applyBorder="1" applyAlignment="1" applyProtection="1">
      <alignment vertical="center" wrapText="1"/>
      <protection locked="0"/>
    </xf>
    <xf numFmtId="170" fontId="83" fillId="0" borderId="35" xfId="0" applyNumberFormat="1" applyFont="1" applyBorder="1" applyAlignment="1" applyProtection="1">
      <alignment vertical="center" wrapText="1"/>
      <protection locked="0"/>
    </xf>
    <xf numFmtId="175" fontId="83" fillId="0" borderId="20" xfId="0" applyNumberFormat="1" applyFont="1" applyFill="1" applyBorder="1" applyAlignment="1" applyProtection="1">
      <alignment horizontal="center" vertical="center" wrapText="1"/>
      <protection locked="0"/>
    </xf>
    <xf numFmtId="175" fontId="83" fillId="0" borderId="35" xfId="0" applyNumberFormat="1" applyFont="1" applyFill="1" applyBorder="1" applyAlignment="1" applyProtection="1">
      <alignment horizontal="center" vertical="center" wrapText="1"/>
      <protection locked="0"/>
    </xf>
    <xf numFmtId="175"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8" fontId="83" fillId="0" borderId="12" xfId="0" applyNumberFormat="1" applyFont="1" applyBorder="1" applyAlignment="1" applyProtection="1">
      <alignment horizontal="center" vertical="center"/>
      <protection locked="0"/>
    </xf>
    <xf numFmtId="176"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170" fontId="83" fillId="0" borderId="46" xfId="0" applyNumberFormat="1" applyFont="1" applyBorder="1" applyAlignment="1" applyProtection="1">
      <alignment horizontal="center" vertical="center"/>
      <protection locked="0"/>
    </xf>
    <xf numFmtId="170" fontId="83" fillId="0" borderId="25" xfId="0" applyNumberFormat="1" applyFont="1" applyBorder="1" applyAlignment="1" applyProtection="1">
      <alignment horizontal="center" vertical="center"/>
      <protection/>
    </xf>
    <xf numFmtId="178" fontId="83" fillId="0" borderId="53" xfId="0" applyNumberFormat="1" applyFont="1" applyBorder="1" applyAlignment="1" applyProtection="1">
      <alignment horizontal="center" vertical="center"/>
      <protection locked="0"/>
    </xf>
    <xf numFmtId="176"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73" fontId="83" fillId="0" borderId="54" xfId="0" applyNumberFormat="1" applyFont="1" applyBorder="1" applyAlignment="1" applyProtection="1">
      <alignment horizontal="center" vertical="center"/>
      <protection locked="0"/>
    </xf>
    <xf numFmtId="173" fontId="83" fillId="0" borderId="11" xfId="0" applyNumberFormat="1" applyFont="1" applyBorder="1" applyAlignment="1" applyProtection="1">
      <alignment horizontal="center" vertical="center"/>
      <protection/>
    </xf>
    <xf numFmtId="178" fontId="83" fillId="0" borderId="32" xfId="0" applyNumberFormat="1" applyFont="1" applyBorder="1" applyAlignment="1" applyProtection="1">
      <alignment horizontal="center" vertical="center"/>
      <protection locked="0"/>
    </xf>
    <xf numFmtId="176"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170" fontId="83"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72" fontId="81" fillId="0" borderId="73" xfId="0" applyNumberFormat="1" applyFont="1" applyFill="1" applyBorder="1" applyAlignment="1" applyProtection="1">
      <alignment horizontal="left" vertical="center" wrapText="1" indent="1"/>
      <protection locked="0"/>
    </xf>
    <xf numFmtId="172" fontId="81" fillId="0" borderId="75" xfId="0" applyNumberFormat="1" applyFont="1" applyFill="1" applyBorder="1" applyAlignment="1" applyProtection="1">
      <alignment horizontal="left" vertical="center" wrapText="1" indent="1"/>
      <protection locked="0"/>
    </xf>
    <xf numFmtId="172" fontId="81"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2"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2"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170"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72" fontId="81" fillId="0" borderId="79"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xf numFmtId="0" fontId="85" fillId="0" borderId="25" xfId="0" applyFont="1" applyBorder="1" applyAlignment="1" applyProtection="1">
      <alignment horizontal="center" vertical="center" wrapText="1"/>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D13" sqref="D13"/>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184</v>
      </c>
      <c r="C5" s="174" t="s">
        <v>16</v>
      </c>
      <c r="D5" s="181" t="s">
        <v>172</v>
      </c>
      <c r="E5" s="4"/>
      <c r="F5" s="4"/>
      <c r="G5" s="4"/>
      <c r="H5" s="4"/>
      <c r="I5" s="4"/>
      <c r="J5" s="4"/>
      <c r="K5" s="4"/>
      <c r="L5" s="4"/>
      <c r="M5" s="4"/>
      <c r="N5" s="4"/>
      <c r="O5" s="4"/>
      <c r="P5" s="4"/>
    </row>
    <row r="6" spans="1:16" ht="18.75" customHeight="1">
      <c r="A6" s="175" t="s">
        <v>1</v>
      </c>
      <c r="B6" s="310" t="s">
        <v>173</v>
      </c>
      <c r="C6" s="311"/>
      <c r="D6" s="312"/>
      <c r="E6" s="4"/>
      <c r="F6" s="4"/>
      <c r="G6" s="4"/>
      <c r="H6" s="4"/>
      <c r="I6" s="4"/>
      <c r="J6" s="4"/>
      <c r="K6" s="4"/>
      <c r="L6" s="4"/>
      <c r="M6" s="4"/>
      <c r="N6" s="4"/>
      <c r="O6" s="4"/>
      <c r="P6" s="4"/>
    </row>
    <row r="7" spans="1:16" ht="18.75" customHeight="1">
      <c r="A7" s="313" t="s">
        <v>67</v>
      </c>
      <c r="B7" s="314"/>
      <c r="C7" s="315"/>
      <c r="D7" s="182" t="s">
        <v>174</v>
      </c>
      <c r="E7" s="4"/>
      <c r="F7" s="4"/>
      <c r="G7" s="4"/>
      <c r="H7" s="4"/>
      <c r="I7" s="4"/>
      <c r="J7" s="4"/>
      <c r="K7" s="4"/>
      <c r="L7" s="4"/>
      <c r="M7" s="4"/>
      <c r="N7" s="4"/>
      <c r="O7" s="4"/>
      <c r="P7" s="4"/>
    </row>
    <row r="8" spans="1:16" ht="18.75" customHeight="1">
      <c r="A8" s="313" t="s">
        <v>134</v>
      </c>
      <c r="B8" s="316"/>
      <c r="C8" s="317"/>
      <c r="D8" s="183">
        <v>0.5</v>
      </c>
      <c r="E8" s="4"/>
      <c r="F8" s="4"/>
      <c r="G8" s="4"/>
      <c r="H8" s="4"/>
      <c r="I8" s="4"/>
      <c r="J8" s="4"/>
      <c r="K8" s="4"/>
      <c r="L8" s="4"/>
      <c r="M8" s="4"/>
      <c r="N8" s="4"/>
      <c r="O8" s="4"/>
      <c r="P8" s="4"/>
    </row>
    <row r="9" spans="1:16" ht="18.75" customHeight="1">
      <c r="A9" s="318" t="s">
        <v>133</v>
      </c>
      <c r="B9" s="319"/>
      <c r="C9" s="320"/>
      <c r="D9" s="184" t="s">
        <v>175</v>
      </c>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178</v>
      </c>
      <c r="D12" s="187" t="s">
        <v>179</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t="s">
        <v>177</v>
      </c>
      <c r="C17" s="186" t="s">
        <v>178</v>
      </c>
      <c r="D17" s="457" t="s">
        <v>183</v>
      </c>
      <c r="E17" s="9"/>
      <c r="F17" s="4"/>
      <c r="G17" s="4"/>
      <c r="H17" s="4"/>
      <c r="I17" s="4"/>
      <c r="J17" s="4"/>
      <c r="K17" s="4"/>
      <c r="L17" s="4"/>
      <c r="M17" s="4"/>
      <c r="N17" s="4"/>
      <c r="O17" s="4"/>
      <c r="P17" s="4"/>
    </row>
    <row r="18" spans="1:16" ht="27" customHeight="1">
      <c r="A18" s="188" t="s">
        <v>182</v>
      </c>
      <c r="B18" s="189" t="s">
        <v>177</v>
      </c>
      <c r="C18" s="189" t="s">
        <v>178</v>
      </c>
      <c r="D18" s="190" t="s">
        <v>181</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6" t="s">
        <v>17</v>
      </c>
      <c r="C22" s="306" t="s">
        <v>17</v>
      </c>
      <c r="D22" s="196"/>
      <c r="E22" s="9"/>
      <c r="F22" s="4"/>
      <c r="G22" s="4"/>
      <c r="H22" s="4"/>
      <c r="I22" s="4"/>
      <c r="J22" s="4"/>
      <c r="K22" s="4"/>
      <c r="L22" s="4"/>
      <c r="M22" s="4"/>
      <c r="N22" s="4"/>
      <c r="O22" s="4"/>
      <c r="P22" s="4"/>
    </row>
    <row r="23" spans="1:16" ht="27" customHeight="1">
      <c r="A23" s="195"/>
      <c r="B23" s="307"/>
      <c r="C23" s="30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6" t="s">
        <v>17</v>
      </c>
      <c r="C25" s="200"/>
      <c r="D25" s="196"/>
      <c r="E25" s="9"/>
      <c r="F25" s="4"/>
      <c r="G25" s="4"/>
      <c r="H25" s="4"/>
      <c r="I25" s="4"/>
      <c r="J25" s="4"/>
      <c r="K25" s="4"/>
      <c r="L25" s="4"/>
      <c r="M25" s="4"/>
      <c r="N25" s="4"/>
      <c r="O25" s="4"/>
      <c r="P25" s="4"/>
    </row>
    <row r="26" spans="1:16" ht="27" customHeight="1">
      <c r="A26" s="199"/>
      <c r="B26" s="30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9">
      <selection activeCell="C35" sqref="C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R-4058-2018</v>
      </c>
      <c r="C4" s="205" t="s">
        <v>16</v>
      </c>
      <c r="D4" s="127" t="str">
        <f>Identification!D5</f>
        <v>Juin 2020 à Mars 2021</v>
      </c>
      <c r="E4" s="11"/>
      <c r="F4" s="4"/>
      <c r="G4" s="4"/>
      <c r="H4" s="4"/>
      <c r="I4" s="4"/>
      <c r="J4" s="4"/>
      <c r="K4" s="4"/>
      <c r="L4" s="4"/>
      <c r="M4" s="4"/>
      <c r="N4" s="4"/>
      <c r="O4" s="4"/>
      <c r="P4" s="4"/>
    </row>
    <row r="5" spans="1:16" ht="26.25" customHeight="1">
      <c r="A5" s="175" t="s">
        <v>1</v>
      </c>
      <c r="B5" s="341" t="str">
        <f>Identification!B6:D6</f>
        <v>Option consommateurs </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12.5</v>
      </c>
      <c r="C9" s="297">
        <f>Honoraires!D14</f>
        <v>0</v>
      </c>
      <c r="D9" s="128">
        <f>Honoraires!H14</f>
        <v>4030.78</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21</v>
      </c>
      <c r="C11" s="297">
        <f>Honoraires!D20</f>
        <v>0</v>
      </c>
      <c r="D11" s="128">
        <f>Honoraires!H20</f>
        <v>5794.74</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33.5</v>
      </c>
      <c r="C17" s="240">
        <f>C9+C11+C13+C15</f>
        <v>0</v>
      </c>
      <c r="D17" s="241">
        <f>D9+D11+D13+D15</f>
        <v>9825.52</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294.77</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294.77</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10120.29</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tabSelected="1" zoomScalePageLayoutView="0" workbookViewId="0" topLeftCell="A1">
      <selection activeCell="G16" sqref="G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R-4058-2018</v>
      </c>
      <c r="D4" s="372" t="s">
        <v>16</v>
      </c>
      <c r="E4" s="373"/>
      <c r="F4" s="367" t="str">
        <f>Identification!D5</f>
        <v>Juin 2020 à Mars 2021</v>
      </c>
      <c r="G4" s="368"/>
      <c r="H4" s="369"/>
      <c r="I4" s="11"/>
      <c r="J4" s="11"/>
      <c r="K4" s="11"/>
      <c r="L4" s="11"/>
      <c r="M4" s="11"/>
      <c r="N4" s="11"/>
      <c r="O4" s="11"/>
      <c r="P4" s="11"/>
      <c r="Q4" s="11"/>
    </row>
    <row r="5" spans="1:17" ht="26.25" customHeight="1">
      <c r="A5" s="131" t="s">
        <v>1</v>
      </c>
      <c r="B5" s="132"/>
      <c r="C5" s="341" t="str">
        <f>Identification!B6</f>
        <v>Option consommateurs </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Éric McDevitt David</v>
      </c>
      <c r="C10" s="245">
        <v>12.5</v>
      </c>
      <c r="D10" s="245"/>
      <c r="E10" s="246">
        <v>300</v>
      </c>
      <c r="F10" s="169">
        <f>ROUND(((D10*E10)+(C10*E10)),2)</f>
        <v>3750</v>
      </c>
      <c r="G10" s="252">
        <v>280.78</v>
      </c>
      <c r="H10" s="166">
        <f>ROUND(F10+G10,2)</f>
        <v>4030.78</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12.5</v>
      </c>
      <c r="D14" s="159">
        <f>SUM(D10:D13)</f>
        <v>0</v>
      </c>
      <c r="E14" s="361"/>
      <c r="F14" s="160">
        <f>F10+F11+F12+F13</f>
        <v>3750</v>
      </c>
      <c r="G14" s="160">
        <f>G10+G11+G12+G13</f>
        <v>280.78</v>
      </c>
      <c r="H14" s="161">
        <f>ROUND(F14+G14,2)</f>
        <v>4030.78</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Pascal Cormier</v>
      </c>
      <c r="C16" s="245">
        <v>7</v>
      </c>
      <c r="D16" s="245"/>
      <c r="E16" s="246">
        <v>240</v>
      </c>
      <c r="F16" s="169">
        <f>ROUND(((D16*E16)+(C16*E16)),2)</f>
        <v>1680</v>
      </c>
      <c r="G16" s="252">
        <v>251.58</v>
      </c>
      <c r="H16" s="166">
        <f>ROUND(F16+G16,2)</f>
        <v>1931.58</v>
      </c>
      <c r="I16" s="11"/>
      <c r="J16" s="11"/>
      <c r="K16" s="11"/>
      <c r="L16" s="11"/>
      <c r="M16" s="11"/>
      <c r="N16" s="11"/>
      <c r="O16" s="11"/>
      <c r="P16" s="11"/>
      <c r="Q16" s="11"/>
    </row>
    <row r="17" spans="1:17" ht="20.25" customHeight="1">
      <c r="A17" s="364"/>
      <c r="B17" s="147" t="str">
        <f>Identification!A18</f>
        <v>Roger Higgin</v>
      </c>
      <c r="C17" s="247">
        <v>14</v>
      </c>
      <c r="D17" s="247"/>
      <c r="E17" s="248">
        <v>240</v>
      </c>
      <c r="F17" s="170">
        <f>ROUND(((D17*E17)+(C17*E17)),2)</f>
        <v>3360</v>
      </c>
      <c r="G17" s="253">
        <v>503.16</v>
      </c>
      <c r="H17" s="167">
        <f>ROUND(F17+G17,2)</f>
        <v>3863.16</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21</v>
      </c>
      <c r="D20" s="159">
        <f>SUM(D16:D19)</f>
        <v>0</v>
      </c>
      <c r="E20" s="361"/>
      <c r="F20" s="160">
        <f>F16+F17+F18+F19</f>
        <v>5040</v>
      </c>
      <c r="G20" s="160">
        <f>G16+G17+G18+G19</f>
        <v>754.74</v>
      </c>
      <c r="H20" s="161">
        <f>ROUND(F20+G20,2)</f>
        <v>5794.74</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8790</v>
      </c>
      <c r="G30" s="237">
        <f>G14+G20+G24+G28</f>
        <v>1035.52</v>
      </c>
      <c r="H30" s="238">
        <f>H14+H20+H24+H28</f>
        <v>9825.52</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R-4058-2018</v>
      </c>
      <c r="C4" s="393" t="s">
        <v>16</v>
      </c>
      <c r="D4" s="394"/>
      <c r="E4" s="395" t="str">
        <f>Identification!D5</f>
        <v>Juin 2020 à Mars 2021</v>
      </c>
      <c r="F4" s="396"/>
      <c r="G4" s="11"/>
      <c r="H4" s="11"/>
      <c r="I4" s="11"/>
      <c r="J4" s="11"/>
      <c r="K4" s="11"/>
      <c r="L4" s="11"/>
      <c r="M4" s="11"/>
      <c r="N4" s="11"/>
      <c r="O4" s="11"/>
      <c r="P4" s="11"/>
    </row>
    <row r="5" spans="1:16" ht="26.25" customHeight="1">
      <c r="A5" s="10" t="s">
        <v>1</v>
      </c>
      <c r="B5" s="397" t="str">
        <f>Identification!B6:D6</f>
        <v>Option consommateurs </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0" t="s">
        <v>10</v>
      </c>
      <c r="C11" s="59"/>
      <c r="D11" s="259"/>
      <c r="E11" s="259"/>
      <c r="F11" s="37">
        <f>ROUND(D11+E11,2)</f>
        <v>0</v>
      </c>
      <c r="G11" s="11"/>
      <c r="H11" s="11"/>
      <c r="I11" s="11"/>
      <c r="J11" s="11"/>
      <c r="K11" s="11"/>
      <c r="L11" s="11"/>
      <c r="M11" s="11"/>
      <c r="N11" s="11"/>
      <c r="O11" s="11"/>
      <c r="P11" s="11"/>
    </row>
    <row r="12" spans="1:16" ht="27" customHeight="1">
      <c r="A12" s="44" t="s">
        <v>11</v>
      </c>
      <c r="B12" s="401"/>
      <c r="C12" s="60"/>
      <c r="D12" s="259"/>
      <c r="E12" s="259"/>
      <c r="F12" s="37">
        <f>ROUND(D12+E12,2)</f>
        <v>0</v>
      </c>
      <c r="G12" s="11"/>
      <c r="H12" s="11"/>
      <c r="I12" s="11"/>
      <c r="J12" s="11"/>
      <c r="K12" s="11"/>
      <c r="L12" s="11"/>
      <c r="M12" s="11"/>
      <c r="N12" s="11"/>
      <c r="O12" s="11"/>
      <c r="P12" s="11"/>
    </row>
    <row r="13" spans="1:16" ht="26.25" customHeight="1">
      <c r="A13" s="45" t="s">
        <v>12</v>
      </c>
      <c r="B13" s="402"/>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R-4058-2018</v>
      </c>
      <c r="D4" s="428" t="s">
        <v>16</v>
      </c>
      <c r="E4" s="429"/>
      <c r="F4" s="424" t="str">
        <f>Identification!D5</f>
        <v>Juin 2020 à Mars 2021</v>
      </c>
      <c r="G4" s="425"/>
      <c r="H4" s="11"/>
      <c r="I4" s="4"/>
      <c r="J4" s="4"/>
      <c r="K4" s="4"/>
      <c r="L4" s="4"/>
      <c r="M4" s="4"/>
      <c r="N4" s="4"/>
      <c r="O4" s="4"/>
      <c r="P4" s="4"/>
    </row>
    <row r="5" spans="1:16" ht="26.25" customHeight="1">
      <c r="A5" s="416" t="s">
        <v>1</v>
      </c>
      <c r="B5" s="417"/>
      <c r="C5" s="418" t="str">
        <f>Identification!B6</f>
        <v>Option consommateurs </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7">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R-4058-2018</v>
      </c>
      <c r="E2" s="444"/>
      <c r="F2" s="444"/>
      <c r="G2" s="444"/>
      <c r="H2" s="445"/>
      <c r="I2" s="445"/>
      <c r="J2" s="83"/>
      <c r="K2" s="93"/>
      <c r="L2" s="93"/>
      <c r="M2" s="93"/>
      <c r="N2" s="93"/>
      <c r="O2" s="93"/>
      <c r="P2" s="93"/>
    </row>
    <row r="3" spans="1:16" ht="21.75" customHeight="1">
      <c r="A3" s="82" t="s">
        <v>1</v>
      </c>
      <c r="B3" s="82"/>
      <c r="C3" s="94"/>
      <c r="D3" s="443" t="str">
        <f>Identification!B6</f>
        <v>Option consommateurs </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176</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c r="C12" s="446"/>
      <c r="D12" s="446"/>
      <c r="E12" s="446"/>
      <c r="F12" s="87" t="s">
        <v>95</v>
      </c>
      <c r="G12" s="112"/>
      <c r="H12" s="112"/>
      <c r="I12" s="82"/>
      <c r="J12" s="82"/>
      <c r="K12" s="98"/>
      <c r="L12" s="98"/>
      <c r="M12" s="98"/>
      <c r="N12" s="98"/>
      <c r="O12" s="98"/>
      <c r="P12" s="98"/>
    </row>
    <row r="13" spans="1:16" ht="21" customHeight="1">
      <c r="A13" s="78" t="s">
        <v>96</v>
      </c>
      <c r="B13" s="91"/>
      <c r="C13" s="88" t="s">
        <v>97</v>
      </c>
      <c r="D13" s="113"/>
      <c r="E13" s="449"/>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d'OC - Études PMF</dc:subject>
  <dc:creator>Bouthillette, Annie</dc:creator>
  <cp:keywords/>
  <dc:description/>
  <cp:lastModifiedBy>Martine Labonté</cp:lastModifiedBy>
  <cp:lastPrinted>2021-03-31T18:03:47Z</cp:lastPrinted>
  <dcterms:created xsi:type="dcterms:W3CDTF">2003-06-11T13:22:16Z</dcterms:created>
  <dcterms:modified xsi:type="dcterms:W3CDTF">2021-03-31T18:07:31Z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CWorkbookID">
    <vt:lpwstr>c8af2c58-8f47-420a-9d91-160420d3060a</vt:lpwstr>
  </property>
  <property fmtid="{D5CDD505-2E9C-101B-9397-08002B2CF9AE}" pid="3" name="Provenance">
    <vt:lpwstr>2</vt:lpwstr>
  </property>
  <property fmtid="{D5CDD505-2E9C-101B-9397-08002B2CF9AE}" pid="4" name="Phase">
    <vt:lpwstr>2</vt:lpwstr>
  </property>
  <property fmtid="{D5CDD505-2E9C-101B-9397-08002B2CF9AE}" pid="5" name="Accèsrestreint">
    <vt:lpwstr>0</vt:lpwstr>
  </property>
  <property fmtid="{D5CDD505-2E9C-101B-9397-08002B2CF9AE}" pid="6" name="Confidentiel">
    <vt:lpwstr>3</vt:lpwstr>
  </property>
  <property fmtid="{D5CDD505-2E9C-101B-9397-08002B2CF9AE}" pid="7" name="Catégoriededocument">
    <vt:lpwstr>5</vt:lpwstr>
  </property>
  <property fmtid="{D5CDD505-2E9C-101B-9397-08002B2CF9AE}" pid="8" name="Sous-catégorie">
    <vt:lpwstr>29</vt:lpwstr>
  </property>
  <property fmtid="{D5CDD505-2E9C-101B-9397-08002B2CF9AE}" pid="9" name="Copiepapierreçue">
    <vt:lpwstr>0</vt:lpwstr>
  </property>
  <property fmtid="{D5CDD505-2E9C-101B-9397-08002B2CF9AE}" pid="10" name="Projet">
    <vt:lpwstr>551</vt:lpwstr>
  </property>
  <property fmtid="{D5CDD505-2E9C-101B-9397-08002B2CF9AE}" pid="11" name="Deposant">
    <vt:lpwstr>162</vt:lpwstr>
  </property>
  <property fmtid="{D5CDD505-2E9C-101B-9397-08002B2CF9AE}" pid="12" name="Cotedeposant">
    <vt:lpwstr/>
  </property>
  <property fmtid="{D5CDD505-2E9C-101B-9397-08002B2CF9AE}" pid="13" name="Inscritauplumitif">
    <vt:lpwstr>1</vt:lpwstr>
  </property>
  <property fmtid="{D5CDD505-2E9C-101B-9397-08002B2CF9AE}" pid="14" name="DiffusablesurleWeb">
    <vt:lpwstr>1</vt:lpwstr>
  </property>
  <property fmtid="{D5CDD505-2E9C-101B-9397-08002B2CF9AE}" pid="15" name="Order">
    <vt:lpwstr>5657900.00000000</vt:lpwstr>
  </property>
  <property fmtid="{D5CDD505-2E9C-101B-9397-08002B2CF9AE}" pid="16" name="Nombredephaseauprojet">
    <vt:lpwstr>1.00000000000000</vt:lpwstr>
  </property>
  <property fmtid="{D5CDD505-2E9C-101B-9397-08002B2CF9AE}" pid="17" name="NonenvoiAlerte">
    <vt:lpwstr>1</vt:lpwstr>
  </property>
  <property fmtid="{D5CDD505-2E9C-101B-9397-08002B2CF9AE}" pid="18" name="Déposant">
    <vt:lpwstr>104</vt:lpwstr>
  </property>
  <property fmtid="{D5CDD505-2E9C-101B-9397-08002B2CF9AE}" pid="19" name="Sujet">
    <vt:lpwstr>Demande de remboursement de frais d'OC - Études PMF</vt:lpwstr>
  </property>
  <property fmtid="{D5CDD505-2E9C-101B-9397-08002B2CF9AE}" pid="20" name="Numéroplumitif">
    <vt:lpwstr>0700</vt:lpwstr>
  </property>
  <property fmtid="{D5CDD505-2E9C-101B-9397-08002B2CF9AE}" pid="21" name="Cotedepièce">
    <vt:lpwstr>C-OC-0021</vt:lpwstr>
  </property>
  <property fmtid="{D5CDD505-2E9C-101B-9397-08002B2CF9AE}" pid="22" name="Anciennomdudocument">
    <vt:lpwstr>2021-03-31 Formulaire_Demande de paiement de frais_janvier 2020 (2).xls</vt:lpwstr>
  </property>
  <property fmtid="{D5CDD505-2E9C-101B-9397-08002B2CF9AE}" pid="23" name="_dlc_DocId">
    <vt:lpwstr>W2HFWTQUJJY6-1046278080-413</vt:lpwstr>
  </property>
  <property fmtid="{D5CDD505-2E9C-101B-9397-08002B2CF9AE}" pid="24" name="_dlc_DocIdItemGuid">
    <vt:lpwstr>f2cd1443-6c0d-44c2-a3a3-4b74f1d46fba</vt:lpwstr>
  </property>
  <property fmtid="{D5CDD505-2E9C-101B-9397-08002B2CF9AE}" pid="25" name="_dlc_DocIdUrl">
    <vt:lpwstr>http://s10mtlweb:8081/551/_layouts/15/DocIdRedir.aspx?ID=W2HFWTQUJJY6-1046278080-413, W2HFWTQUJJY6-1046278080-413</vt:lpwstr>
  </property>
  <property fmtid="{D5CDD505-2E9C-101B-9397-08002B2CF9AE}" pid="26" name="display_urn:schemas-microsoft-com:office:office#Editor">
    <vt:lpwstr>Eccles, Natalie</vt:lpwstr>
  </property>
  <property fmtid="{D5CDD505-2E9C-101B-9397-08002B2CF9AE}" pid="27" name="Cote de piéce">
    <vt:lpwstr>C-OC-0021</vt:lpwstr>
  </property>
  <property fmtid="{D5CDD505-2E9C-101B-9397-08002B2CF9AE}" pid="28" name="Inscrit au plumitif">
    <vt:lpwstr>1</vt:lpwstr>
  </property>
  <property fmtid="{D5CDD505-2E9C-101B-9397-08002B2CF9AE}" pid="29" name="Ne pas envoyer d'alerte">
    <vt:lpwstr>1</vt:lpwstr>
  </property>
  <property fmtid="{D5CDD505-2E9C-101B-9397-08002B2CF9AE}" pid="30" name="Numéro plumitif">
    <vt:lpwstr>700.000000000000</vt:lpwstr>
  </property>
  <property fmtid="{D5CDD505-2E9C-101B-9397-08002B2CF9AE}" pid="31" name="display_urn:schemas-microsoft-com:office:office#Author">
    <vt:lpwstr>Compte système</vt:lpwstr>
  </property>
  <property fmtid="{D5CDD505-2E9C-101B-9397-08002B2CF9AE}" pid="32" name="Diffusable sur le Web">
    <vt:lpwstr>1</vt:lpwstr>
  </property>
  <property fmtid="{D5CDD505-2E9C-101B-9397-08002B2CF9AE}" pid="33" name="Copie papier reçue">
    <vt:lpwstr>0</vt:lpwstr>
  </property>
  <property fmtid="{D5CDD505-2E9C-101B-9397-08002B2CF9AE}" pid="34" name="Catégorie de document">
    <vt:lpwstr>30</vt:lpwstr>
  </property>
  <property fmtid="{D5CDD505-2E9C-101B-9397-08002B2CF9AE}" pid="35" name="Cote de déposant">
    <vt:lpwstr/>
  </property>
</Properties>
</file>