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23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fn._FV" hidden="1">#NAME?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<sst xmlns="http://schemas.openxmlformats.org/spreadsheetml/2006/main" count="127" uniqueCount="94">
  <si>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</si>
  <si>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</si>
  <si>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</si>
  <si>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</si>
  <si>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</si>
  <si>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</si>
  <si>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</si>
  <si>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</si>
  <si>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</si>
  <si>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</si>
  <si>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</si>
  <si>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</si>
  <si>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</si>
  <si>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</si>
  <si>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</si>
  <si>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</si>
  <si>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</si>
  <si>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</si>
  <si>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</si>
  <si>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</si>
  <si>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</si>
  <si>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</si>
  <si>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</si>
  <si>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</si>
  <si>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</si>
  <si>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</si>
  <si>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</si>
  <si>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</si>
  <si>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</si>
  <si>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</si>
  <si>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</si>
  <si>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</si>
  <si>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</si>
  <si>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</si>
  <si>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</si>
  <si>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</si>
  <si>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</si>
  <si>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</si>
  <si>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</si>
  <si>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</si>
  <si>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</si>
  <si>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</si>
  <si>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</si>
  <si>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</si>
  <si>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</si>
  <si>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</si>
  <si>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</si>
  <si>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</si>
  <si>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</si>
  <si>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</si>
  <si>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</si>
  <si>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</si>
  <si>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</si>
  <si>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</si>
  <si>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</si>
  <si>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</si>
  <si>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</si>
  <si>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</si>
  <si>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</si>
  <si>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</si>
  <si>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</si>
  <si>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</si>
  <si>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</si>
  <si>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</si>
  <si>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</si>
  <si>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</si>
  <si>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</si>
  <si>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</si>
  <si>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</si>
  <si>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</si>
  <si>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</si>
  <si>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</si>
  <si>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</si>
  <si>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</si>
  <si>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</si>
  <si>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</si>
  <si>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Non</t>
  </si>
  <si>
    <t>externe</t>
  </si>
  <si>
    <t xml:space="preserve">Nicolas Dubé </t>
  </si>
  <si>
    <t>Étude et analyse des documents soumis et des preuves</t>
  </si>
  <si>
    <t xml:space="preserve">Préparation de l'audience </t>
  </si>
  <si>
    <t>3700-1, Place Ville Marie, Montréal, Québec, H3B 3P4, Canada</t>
  </si>
  <si>
    <t>R-4070-2018</t>
  </si>
  <si>
    <t>Association québécoise de la production d'énergie renouvelable</t>
  </si>
  <si>
    <t>6 à 14</t>
  </si>
  <si>
    <t>Pascal Cormier</t>
  </si>
  <si>
    <t>15+</t>
  </si>
  <si>
    <t>Norbert Dy</t>
  </si>
  <si>
    <t>5 et moins</t>
  </si>
  <si>
    <t>interne</t>
  </si>
  <si>
    <t>276, rue Saint Jacques, suite 807, Montréal, H2Y 1N3, Canada</t>
  </si>
  <si>
    <t>2261, Sherbrooke Est, Montréal, Québec, H2K 1E4, Canada</t>
  </si>
  <si>
    <t>Voir demande d'intervention.</t>
  </si>
  <si>
    <t>Aux fins des présentes et en l'absence de décision procédurale, l'AQPER a estimé une durée d'audience d'environ 3 jours.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</si>
</sst>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0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6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1" xfId="0" applyNumberFormat="1" applyFont="1" applyFill="1" applyBorder="1" applyAlignment="1" applyProtection="1">
      <alignment vertical="center" wrapText="1"/>
      <protection/>
    </xf>
    <xf numFmtId="41" fontId="72" fillId="0" borderId="52" xfId="0" applyNumberFormat="1" applyFont="1" applyFill="1" applyBorder="1" applyAlignment="1" applyProtection="1">
      <alignment horizontal="left" vertical="center" indent="1"/>
      <protection locked="0"/>
    </xf>
    <xf numFmtId="41" fontId="72" fillId="0" borderId="53" xfId="0" applyNumberFormat="1" applyFont="1" applyFill="1" applyBorder="1" applyAlignment="1" applyProtection="1">
      <alignment horizontal="left" vertical="center" indent="1"/>
      <protection locked="0"/>
    </xf>
    <xf numFmtId="9" fontId="72" fillId="0" borderId="52" xfId="50" applyFont="1" applyBorder="1" applyAlignment="1" applyProtection="1">
      <alignment horizontal="left" vertical="center" indent="1"/>
      <protection locked="0"/>
    </xf>
    <xf numFmtId="0" fontId="25" fillId="0" borderId="53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5" xfId="46" applyNumberFormat="1" applyFont="1" applyBorder="1" applyAlignment="1" applyProtection="1">
      <alignment horizontal="center" vertical="center" wrapText="1"/>
      <protection locked="0"/>
    </xf>
    <xf numFmtId="0" fontId="71" fillId="0" borderId="46" xfId="46" applyNumberFormat="1" applyFont="1" applyBorder="1" applyAlignment="1" applyProtection="1">
      <alignment horizontal="center" vertical="center" wrapText="1"/>
      <protection locked="0"/>
    </xf>
    <xf numFmtId="0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41" fontId="77" fillId="0" borderId="60" xfId="0" applyNumberFormat="1" applyFont="1" applyFill="1" applyBorder="1" applyAlignment="1" applyProtection="1">
      <alignment horizontal="left" vertical="center" indent="1"/>
      <protection/>
    </xf>
    <xf numFmtId="41" fontId="77" fillId="0" borderId="56" xfId="0" applyNumberFormat="1" applyFont="1" applyFill="1" applyBorder="1" applyAlignment="1" applyProtection="1">
      <alignment horizontal="left" vertical="center" indent="1"/>
      <protection/>
    </xf>
    <xf numFmtId="41" fontId="77" fillId="0" borderId="61" xfId="0" applyNumberFormat="1" applyFont="1" applyFill="1" applyBorder="1" applyAlignment="1" applyProtection="1">
      <alignment horizontal="left" vertical="center" indent="1"/>
      <protection/>
    </xf>
    <xf numFmtId="41" fontId="77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6" applyNumberFormat="1" applyFont="1" applyFill="1" applyBorder="1" applyAlignment="1" applyProtection="1">
      <alignment vertical="center" wrapText="1"/>
      <protection/>
    </xf>
    <xf numFmtId="185" fontId="4" fillId="37" borderId="63" xfId="46" applyNumberFormat="1" applyFont="1" applyFill="1" applyBorder="1" applyAlignment="1" applyProtection="1">
      <alignment vertical="center" wrapText="1"/>
      <protection/>
    </xf>
    <xf numFmtId="185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5" fontId="77" fillId="0" borderId="31" xfId="0" applyNumberFormat="1" applyFont="1" applyFill="1" applyBorder="1" applyAlignment="1" applyProtection="1">
      <alignment horizontal="center" vertical="center"/>
      <protection locked="0"/>
    </xf>
    <xf numFmtId="185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78" fillId="0" borderId="47" xfId="0" applyFont="1" applyFill="1" applyBorder="1" applyAlignment="1" applyProtection="1">
      <alignment horizontal="left" vertical="center" wrapText="1" inden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185" fontId="4" fillId="37" borderId="63" xfId="46" applyNumberFormat="1" applyFont="1" applyFill="1" applyBorder="1" applyAlignment="1" applyProtection="1">
      <alignment horizontal="righ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41" fontId="20" fillId="38" borderId="70" xfId="0" applyNumberFormat="1" applyFont="1" applyFill="1" applyBorder="1" applyAlignment="1" applyProtection="1">
      <alignment vertical="center" wrapText="1"/>
      <protection/>
    </xf>
    <xf numFmtId="0" fontId="20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3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74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1" xfId="0" applyFill="1" applyBorder="1" applyAlignment="1" applyProtection="1">
      <alignment horizontal="center"/>
      <protection/>
    </xf>
    <xf numFmtId="0" fontId="5" fillId="1" borderId="66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41" fontId="79" fillId="0" borderId="74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2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5" fontId="4" fillId="33" borderId="39" xfId="46" applyNumberFormat="1" applyFont="1" applyFill="1" applyBorder="1" applyAlignment="1" applyProtection="1">
      <alignment horizontal="center" vertical="center" wrapText="1"/>
      <protection/>
    </xf>
    <xf numFmtId="185" fontId="4" fillId="33" borderId="38" xfId="46" applyNumberFormat="1" applyFont="1" applyFill="1" applyBorder="1" applyAlignment="1" applyProtection="1">
      <alignment horizontal="center" vertical="center" wrapText="1"/>
      <protection/>
    </xf>
    <xf numFmtId="185" fontId="4" fillId="33" borderId="88" xfId="46" applyNumberFormat="1" applyFont="1" applyFill="1" applyBorder="1" applyAlignment="1" applyProtection="1">
      <alignment horizontal="center" vertical="center" wrapText="1"/>
      <protection/>
    </xf>
    <xf numFmtId="185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53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2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C23" sqref="C23"/>
    </sheetView>
  </sheetViews>
  <sheetFormatPr defaultColWidth="0.13671875" defaultRowHeight="12.75" customHeight="1" zeroHeight="1"/>
  <cols>
    <col min="1" max="1" width="47.140625" style="105" customWidth="1"/>
    <col min="2" max="2" width="23.28125" style="105" customWidth="1"/>
    <col min="3" max="3" width="23.421875" style="105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2"/>
      <c r="B3" s="153"/>
      <c r="C3" s="15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4" t="str">
        <f>Identification!B4</f>
        <v>R-4070-2018</v>
      </c>
      <c r="C4" s="16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5" t="s">
        <v>1</v>
      </c>
      <c r="B5" s="154" t="str">
        <f>Identification!B5</f>
        <v>Association québécoise de la production d'énergie renouvelable</v>
      </c>
      <c r="C5" s="15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6" t="s">
        <v>2</v>
      </c>
      <c r="B6" s="157"/>
      <c r="C6" s="15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8" t="s">
        <v>3</v>
      </c>
      <c r="B7" s="16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9"/>
      <c r="B8" s="167"/>
      <c r="C8" s="14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1">
        <f>Répartition!B25+Répartition!C25+Répartition!D25</f>
        <v>65</v>
      </c>
      <c r="C9" s="142">
        <f>Répartition!B30+Répartition!C30+Répartition!D30</f>
        <v>14199.4125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3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1">
        <f>Répartition!E25+Répartition!F25+Répartition!G25+Répartition!H25</f>
        <v>139</v>
      </c>
      <c r="C11" s="142">
        <f>Répartition!E30+Répartition!F30+Répartition!G30+Répartition!H30</f>
        <v>29548.575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3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1">
        <f>Répartition!I25+Répartition!J25</f>
        <v>0</v>
      </c>
      <c r="C13" s="142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3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1">
        <f>Répartition!K25+Répartition!L25</f>
        <v>0</v>
      </c>
      <c r="C15" s="142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3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1">
        <f>Répartition!M25+Répartition!N25</f>
        <v>0</v>
      </c>
      <c r="C17" s="142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4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204</v>
      </c>
      <c r="C19" s="39">
        <f>C9+C11+C13+C15+C17</f>
        <v>43747.9875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2"/>
      <c r="B20" s="84"/>
      <c r="C20" s="83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9" t="s">
        <v>13</v>
      </c>
      <c r="B21" s="160"/>
      <c r="C21" s="16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2" t="s">
        <v>14</v>
      </c>
      <c r="B22" s="163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2" t="s">
        <v>16</v>
      </c>
      <c r="B23" s="173"/>
      <c r="C23" s="27">
        <f>ROUND(0.03*C19,2)</f>
        <v>1312.44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18</v>
      </c>
      <c r="B25" s="174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5" t="s">
        <v>61</v>
      </c>
      <c r="B27" s="17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7" t="s">
        <v>21</v>
      </c>
      <c r="B29" s="178"/>
      <c r="C29" s="19">
        <f>C23+C25+C27</f>
        <v>1312.44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9" t="s">
        <v>23</v>
      </c>
      <c r="B31" s="180"/>
      <c r="C31" s="147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0" t="s">
        <v>54</v>
      </c>
      <c r="B33" s="171"/>
      <c r="C33" s="86">
        <f>C19+C29+C31</f>
        <v>45060.427500000005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5"/>
      <c r="B101" s="145"/>
      <c r="C101" s="145"/>
    </row>
    <row r="102" spans="1:3" ht="12.75" customHeight="1">
      <c r="A102" s="146" t="s">
        <v>38</v>
      </c>
      <c r="C102" s="146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99" zoomScaleNormal="99" zoomScaleSheetLayoutView="100" zoomScalePageLayoutView="0" workbookViewId="0" topLeftCell="A1">
      <selection activeCell="D8" sqref="D8:E8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4" t="s">
        <v>53</v>
      </c>
      <c r="F1" s="93"/>
    </row>
    <row r="2" spans="5:6" ht="56.25" customHeight="1">
      <c r="E2" s="95" t="s">
        <v>25</v>
      </c>
      <c r="F2" s="93"/>
    </row>
    <row r="3" spans="1:6" ht="27.75" customHeight="1">
      <c r="A3" s="188" t="s">
        <v>60</v>
      </c>
      <c r="B3" s="189"/>
      <c r="C3" s="189"/>
      <c r="D3" s="189"/>
      <c r="E3" s="189"/>
      <c r="F3" s="93"/>
    </row>
    <row r="4" spans="1:6" ht="24" customHeight="1">
      <c r="A4" s="5" t="s">
        <v>0</v>
      </c>
      <c r="B4" s="190" t="s">
        <v>82</v>
      </c>
      <c r="C4" s="191"/>
      <c r="D4" s="191"/>
      <c r="E4" s="192"/>
      <c r="F4" s="93"/>
    </row>
    <row r="5" spans="1:6" ht="19.5" customHeight="1">
      <c r="A5" s="6" t="s">
        <v>1</v>
      </c>
      <c r="B5" s="193" t="s">
        <v>83</v>
      </c>
      <c r="C5" s="194"/>
      <c r="D5" s="194"/>
      <c r="E5" s="195"/>
      <c r="F5" s="93"/>
    </row>
    <row r="6" spans="1:6" ht="15.75">
      <c r="A6" s="196" t="s">
        <v>26</v>
      </c>
      <c r="B6" s="197"/>
      <c r="C6" s="198"/>
      <c r="D6" s="87" t="s">
        <v>76</v>
      </c>
      <c r="E6" s="88"/>
      <c r="F6" s="93"/>
    </row>
    <row r="7" spans="1:6" ht="19.5" customHeight="1">
      <c r="A7" s="196" t="s">
        <v>40</v>
      </c>
      <c r="B7" s="199"/>
      <c r="C7" s="200"/>
      <c r="D7" s="89">
        <v>1</v>
      </c>
      <c r="E7" s="90"/>
      <c r="F7" s="93"/>
    </row>
    <row r="8" spans="1:6" ht="21.75" customHeight="1">
      <c r="A8" s="201" t="s">
        <v>41</v>
      </c>
      <c r="B8" s="202"/>
      <c r="C8" s="203"/>
      <c r="D8" s="204"/>
      <c r="E8" s="205"/>
      <c r="F8" s="93"/>
    </row>
    <row r="9" spans="1:6" ht="22.5" customHeight="1">
      <c r="A9" s="183" t="s">
        <v>51</v>
      </c>
      <c r="B9" s="184"/>
      <c r="C9" s="184"/>
      <c r="D9" s="184"/>
      <c r="E9" s="185"/>
      <c r="F9" s="93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67</v>
      </c>
      <c r="E10" s="31" t="s">
        <v>30</v>
      </c>
      <c r="F10" s="93"/>
    </row>
    <row r="11" spans="1:6" ht="30" customHeight="1">
      <c r="A11" s="48" t="s">
        <v>78</v>
      </c>
      <c r="B11" s="71" t="s">
        <v>84</v>
      </c>
      <c r="C11" s="71" t="s">
        <v>77</v>
      </c>
      <c r="D11" s="148">
        <v>190</v>
      </c>
      <c r="E11" s="149" t="s">
        <v>81</v>
      </c>
      <c r="F11" s="93"/>
    </row>
    <row r="12" spans="1:6" ht="30" customHeight="1">
      <c r="A12" s="48"/>
      <c r="B12" s="71"/>
      <c r="C12" s="71"/>
      <c r="D12" s="148"/>
      <c r="E12" s="149"/>
      <c r="F12" s="93"/>
    </row>
    <row r="13" spans="1:6" ht="30" customHeight="1">
      <c r="A13" s="52"/>
      <c r="B13" s="77"/>
      <c r="C13" s="77"/>
      <c r="D13" s="97"/>
      <c r="E13" s="78"/>
      <c r="F13" s="93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67</v>
      </c>
      <c r="E14" s="31" t="s">
        <v>30</v>
      </c>
      <c r="F14" s="93"/>
    </row>
    <row r="15" spans="1:6" ht="30" customHeight="1">
      <c r="A15" s="47" t="s">
        <v>85</v>
      </c>
      <c r="B15" s="70" t="s">
        <v>86</v>
      </c>
      <c r="C15" s="70" t="s">
        <v>77</v>
      </c>
      <c r="D15" s="148">
        <v>200</v>
      </c>
      <c r="E15" s="149" t="s">
        <v>91</v>
      </c>
      <c r="F15" s="93"/>
    </row>
    <row r="16" spans="1:6" ht="30" customHeight="1">
      <c r="A16" s="48" t="s">
        <v>87</v>
      </c>
      <c r="B16" s="71" t="s">
        <v>88</v>
      </c>
      <c r="C16" s="71" t="s">
        <v>89</v>
      </c>
      <c r="D16" s="148">
        <v>60</v>
      </c>
      <c r="E16" s="150" t="s">
        <v>90</v>
      </c>
      <c r="F16" s="93"/>
    </row>
    <row r="17" spans="1:6" ht="30" customHeight="1">
      <c r="A17" s="48"/>
      <c r="B17" s="71"/>
      <c r="C17" s="71"/>
      <c r="D17" s="96"/>
      <c r="E17" s="76"/>
      <c r="F17" s="93"/>
    </row>
    <row r="18" spans="1:6" ht="30" customHeight="1">
      <c r="A18" s="49"/>
      <c r="B18" s="72"/>
      <c r="C18" s="72"/>
      <c r="D18" s="97"/>
      <c r="E18" s="79"/>
      <c r="F18" s="93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67</v>
      </c>
      <c r="E19" s="31" t="s">
        <v>30</v>
      </c>
      <c r="F19" s="93"/>
    </row>
    <row r="20" spans="1:6" ht="30" customHeight="1">
      <c r="A20" s="50"/>
      <c r="B20" s="186" t="s">
        <v>10</v>
      </c>
      <c r="C20" s="186" t="s">
        <v>10</v>
      </c>
      <c r="D20" s="98"/>
      <c r="E20" s="75"/>
      <c r="F20" s="93"/>
    </row>
    <row r="21" spans="1:6" ht="30" customHeight="1">
      <c r="A21" s="56"/>
      <c r="B21" s="187"/>
      <c r="C21" s="187"/>
      <c r="D21" s="97"/>
      <c r="E21" s="78"/>
      <c r="F21" s="93"/>
    </row>
    <row r="22" spans="1:6" ht="30" customHeight="1">
      <c r="A22" s="33" t="s">
        <v>62</v>
      </c>
      <c r="B22" s="30" t="s">
        <v>28</v>
      </c>
      <c r="C22" s="30" t="s">
        <v>29</v>
      </c>
      <c r="D22" s="55" t="s">
        <v>67</v>
      </c>
      <c r="E22" s="31" t="s">
        <v>30</v>
      </c>
      <c r="F22" s="93"/>
    </row>
    <row r="23" spans="1:6" ht="30" customHeight="1">
      <c r="A23" s="51"/>
      <c r="B23" s="186" t="s">
        <v>10</v>
      </c>
      <c r="C23" s="73"/>
      <c r="D23" s="98"/>
      <c r="E23" s="75"/>
      <c r="F23" s="93"/>
    </row>
    <row r="24" spans="1:6" ht="30" customHeight="1">
      <c r="A24" s="52"/>
      <c r="B24" s="187"/>
      <c r="C24" s="74"/>
      <c r="D24" s="97"/>
      <c r="E24" s="78"/>
      <c r="F24" s="93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67</v>
      </c>
      <c r="E25" s="31" t="s">
        <v>30</v>
      </c>
      <c r="F25" s="93"/>
    </row>
    <row r="26" spans="1:6" ht="30" customHeight="1">
      <c r="A26" s="51"/>
      <c r="B26" s="186" t="s">
        <v>10</v>
      </c>
      <c r="C26" s="73"/>
      <c r="D26" s="98"/>
      <c r="E26" s="75"/>
      <c r="F26" s="93"/>
    </row>
    <row r="27" spans="1:6" ht="30" customHeight="1">
      <c r="A27" s="52"/>
      <c r="B27" s="187"/>
      <c r="C27" s="74"/>
      <c r="D27" s="97"/>
      <c r="E27" s="78"/>
      <c r="F27" s="93"/>
    </row>
    <row r="28" spans="1:7" ht="15">
      <c r="A28" s="57"/>
      <c r="B28" s="34"/>
      <c r="C28" s="34"/>
      <c r="D28" s="34"/>
      <c r="E28" s="92"/>
      <c r="F28" s="93"/>
      <c r="G28" s="93"/>
    </row>
    <row r="29" spans="1:7" ht="12.75">
      <c r="A29" s="181" t="s">
        <v>34</v>
      </c>
      <c r="B29" s="182"/>
      <c r="C29" s="182"/>
      <c r="D29" s="182"/>
      <c r="E29" s="182"/>
      <c r="F29" s="93"/>
      <c r="G29" s="93"/>
    </row>
    <row r="30" spans="1:7" ht="12.75">
      <c r="A30" s="181" t="s">
        <v>35</v>
      </c>
      <c r="B30" s="182"/>
      <c r="C30" s="182"/>
      <c r="D30" s="182"/>
      <c r="E30" s="182"/>
      <c r="F30" s="93"/>
      <c r="G30" s="93"/>
    </row>
    <row r="31" ht="12.75">
      <c r="F31" s="93"/>
    </row>
    <row r="32" ht="12.75">
      <c r="F32" s="93"/>
    </row>
    <row r="33" ht="12.75">
      <c r="F33" s="93"/>
    </row>
    <row r="34" ht="12.75">
      <c r="F34" s="93"/>
    </row>
    <row r="35" ht="12.75">
      <c r="F35" s="93"/>
    </row>
    <row r="36" ht="12.75">
      <c r="F36" s="93"/>
    </row>
    <row r="37" ht="12.75">
      <c r="F37" s="93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9">
      <selection activeCell="F28" sqref="F28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8"/>
      <c r="N1" s="28"/>
    </row>
    <row r="2" spans="1:14" ht="18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 t="s">
        <v>53</v>
      </c>
    </row>
    <row r="3" spans="1:14" ht="24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12" t="s">
        <v>56</v>
      </c>
    </row>
    <row r="4" spans="1:14" ht="49.5" customHeight="1" thickBot="1">
      <c r="A4" s="101" t="s">
        <v>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2.5" customHeight="1">
      <c r="A5" s="102" t="s">
        <v>0</v>
      </c>
      <c r="B5" s="113" t="str">
        <f>Identification!B4</f>
        <v>R-4070-2018</v>
      </c>
      <c r="C5" s="114"/>
      <c r="D5" s="114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ht="22.5" customHeight="1" thickBot="1">
      <c r="A6" s="103" t="s">
        <v>1</v>
      </c>
      <c r="B6" s="115" t="str">
        <f>Identification!B5</f>
        <v>Association québécoise de la production d'énergie renouvelable</v>
      </c>
      <c r="C6" s="116"/>
      <c r="D6" s="116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22.5" customHeight="1" thickBot="1">
      <c r="A7" s="64" t="s">
        <v>57</v>
      </c>
      <c r="B7" s="206" t="s">
        <v>46</v>
      </c>
      <c r="C7" s="207"/>
      <c r="D7" s="208"/>
      <c r="E7" s="206" t="s">
        <v>47</v>
      </c>
      <c r="F7" s="207"/>
      <c r="G7" s="207"/>
      <c r="H7" s="208"/>
      <c r="I7" s="206" t="s">
        <v>48</v>
      </c>
      <c r="J7" s="208"/>
      <c r="K7" s="206" t="s">
        <v>63</v>
      </c>
      <c r="L7" s="208"/>
      <c r="M7" s="206" t="s">
        <v>49</v>
      </c>
      <c r="N7" s="208"/>
    </row>
    <row r="8" spans="1:14" ht="42" customHeight="1" thickBot="1">
      <c r="A8" s="65" t="s">
        <v>50</v>
      </c>
      <c r="B8" s="53" t="str">
        <f>Identification!A11</f>
        <v>Nicolas Dubé </v>
      </c>
      <c r="C8" s="53">
        <f>Identification!A12</f>
        <v>0</v>
      </c>
      <c r="D8" s="53">
        <f>Identification!A13</f>
        <v>0</v>
      </c>
      <c r="E8" s="53" t="str">
        <f>Identification!A15</f>
        <v>Pascal Cormier</v>
      </c>
      <c r="F8" s="41" t="str">
        <f>Identification!A16</f>
        <v>Norbert Dy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7">
        <f>Identification!D11</f>
        <v>190</v>
      </c>
      <c r="C9" s="151">
        <f>Identification!D12</f>
        <v>0</v>
      </c>
      <c r="D9" s="119">
        <f>Identification!D13</f>
        <v>0</v>
      </c>
      <c r="E9" s="117">
        <f>Identification!D15</f>
        <v>200</v>
      </c>
      <c r="F9" s="118">
        <f>Identification!D16</f>
        <v>60</v>
      </c>
      <c r="G9" s="118">
        <f>Identification!D17</f>
        <v>0</v>
      </c>
      <c r="H9" s="119">
        <f>Identification!D18</f>
        <v>0</v>
      </c>
      <c r="I9" s="117">
        <f>Identification!D20</f>
        <v>0</v>
      </c>
      <c r="J9" s="119">
        <f>Identification!D21</f>
        <v>0</v>
      </c>
      <c r="K9" s="117">
        <f>Identification!D23</f>
        <v>0</v>
      </c>
      <c r="L9" s="119">
        <f>Identification!D24</f>
        <v>0</v>
      </c>
      <c r="M9" s="117">
        <f>Identification!D26</f>
        <v>0</v>
      </c>
      <c r="N9" s="119">
        <f>Identification!D27</f>
        <v>0</v>
      </c>
    </row>
    <row r="10" spans="1:14" ht="24" customHeight="1">
      <c r="A10" s="69"/>
      <c r="B10" s="209" t="s">
        <v>52</v>
      </c>
      <c r="C10" s="210"/>
      <c r="D10" s="211"/>
      <c r="E10" s="209" t="s">
        <v>52</v>
      </c>
      <c r="F10" s="210"/>
      <c r="G10" s="210"/>
      <c r="H10" s="211"/>
      <c r="I10" s="209" t="s">
        <v>52</v>
      </c>
      <c r="J10" s="210"/>
      <c r="K10" s="212" t="s">
        <v>52</v>
      </c>
      <c r="L10" s="212"/>
      <c r="M10" s="212" t="s">
        <v>52</v>
      </c>
      <c r="N10" s="212"/>
    </row>
    <row r="11" spans="1:14" ht="20.25" customHeight="1">
      <c r="A11" s="66" t="s">
        <v>58</v>
      </c>
      <c r="B11" s="120"/>
      <c r="C11" s="121"/>
      <c r="D11" s="122"/>
      <c r="E11" s="120"/>
      <c r="F11" s="121"/>
      <c r="G11" s="121"/>
      <c r="H11" s="122"/>
      <c r="I11" s="120"/>
      <c r="J11" s="122"/>
      <c r="K11" s="120"/>
      <c r="L11" s="122"/>
      <c r="M11" s="120"/>
      <c r="N11" s="122"/>
    </row>
    <row r="12" spans="1:14" ht="30.75" customHeight="1">
      <c r="A12" s="67" t="s">
        <v>79</v>
      </c>
      <c r="B12" s="126">
        <v>5</v>
      </c>
      <c r="C12" s="127"/>
      <c r="D12" s="128"/>
      <c r="E12" s="129">
        <v>28</v>
      </c>
      <c r="F12" s="130">
        <v>5</v>
      </c>
      <c r="G12" s="130"/>
      <c r="H12" s="128"/>
      <c r="I12" s="129"/>
      <c r="J12" s="128"/>
      <c r="K12" s="129"/>
      <c r="L12" s="128"/>
      <c r="M12" s="129"/>
      <c r="N12" s="128"/>
    </row>
    <row r="13" spans="1:14" ht="30.75" customHeight="1">
      <c r="A13" s="67" t="s">
        <v>42</v>
      </c>
      <c r="B13" s="131">
        <v>2</v>
      </c>
      <c r="C13" s="132"/>
      <c r="D13" s="133"/>
      <c r="E13" s="131">
        <v>8</v>
      </c>
      <c r="F13" s="132">
        <v>1</v>
      </c>
      <c r="G13" s="132"/>
      <c r="H13" s="133"/>
      <c r="I13" s="131"/>
      <c r="J13" s="133"/>
      <c r="K13" s="131"/>
      <c r="L13" s="133"/>
      <c r="M13" s="131"/>
      <c r="N13" s="133"/>
    </row>
    <row r="14" spans="1:14" ht="30.75" customHeight="1">
      <c r="A14" s="67" t="s">
        <v>43</v>
      </c>
      <c r="B14" s="131">
        <v>2</v>
      </c>
      <c r="C14" s="132"/>
      <c r="D14" s="133"/>
      <c r="E14" s="131">
        <v>10</v>
      </c>
      <c r="F14" s="132">
        <v>2</v>
      </c>
      <c r="G14" s="132"/>
      <c r="H14" s="133"/>
      <c r="I14" s="131"/>
      <c r="J14" s="133"/>
      <c r="K14" s="131"/>
      <c r="L14" s="133"/>
      <c r="M14" s="131"/>
      <c r="N14" s="133"/>
    </row>
    <row r="15" spans="1:14" ht="30.75" customHeight="1">
      <c r="A15" s="67" t="s">
        <v>44</v>
      </c>
      <c r="B15" s="131">
        <v>1</v>
      </c>
      <c r="C15" s="132"/>
      <c r="D15" s="133"/>
      <c r="E15" s="131">
        <v>3</v>
      </c>
      <c r="F15" s="132">
        <v>0</v>
      </c>
      <c r="G15" s="132"/>
      <c r="H15" s="133"/>
      <c r="I15" s="131"/>
      <c r="J15" s="133"/>
      <c r="K15" s="131"/>
      <c r="L15" s="133"/>
      <c r="M15" s="131"/>
      <c r="N15" s="133"/>
    </row>
    <row r="16" spans="1:14" ht="30.75" customHeight="1">
      <c r="A16" s="67" t="s">
        <v>72</v>
      </c>
      <c r="B16" s="131">
        <v>8</v>
      </c>
      <c r="C16" s="132"/>
      <c r="D16" s="133"/>
      <c r="E16" s="131">
        <v>30</v>
      </c>
      <c r="F16" s="132">
        <v>5</v>
      </c>
      <c r="G16" s="132"/>
      <c r="H16" s="133"/>
      <c r="I16" s="131"/>
      <c r="J16" s="133"/>
      <c r="K16" s="131"/>
      <c r="L16" s="133"/>
      <c r="M16" s="131"/>
      <c r="N16" s="133"/>
    </row>
    <row r="17" spans="1:14" ht="30.75" customHeight="1">
      <c r="A17" s="67" t="s">
        <v>73</v>
      </c>
      <c r="B17" s="131">
        <v>1</v>
      </c>
      <c r="C17" s="132"/>
      <c r="D17" s="133"/>
      <c r="E17" s="131">
        <v>2</v>
      </c>
      <c r="F17" s="132">
        <v>0</v>
      </c>
      <c r="G17" s="132"/>
      <c r="H17" s="133"/>
      <c r="I17" s="131"/>
      <c r="J17" s="133"/>
      <c r="K17" s="131"/>
      <c r="L17" s="133"/>
      <c r="M17" s="131"/>
      <c r="N17" s="133"/>
    </row>
    <row r="18" spans="1:14" ht="30.75" customHeight="1">
      <c r="A18" s="67" t="s">
        <v>74</v>
      </c>
      <c r="B18" s="131">
        <v>1</v>
      </c>
      <c r="C18" s="132"/>
      <c r="D18" s="133"/>
      <c r="E18" s="131">
        <v>3</v>
      </c>
      <c r="F18" s="132">
        <v>0</v>
      </c>
      <c r="G18" s="132"/>
      <c r="H18" s="133"/>
      <c r="I18" s="131"/>
      <c r="J18" s="133"/>
      <c r="K18" s="131"/>
      <c r="L18" s="133"/>
      <c r="M18" s="131"/>
      <c r="N18" s="133"/>
    </row>
    <row r="19" spans="1:14" ht="30.75" customHeight="1">
      <c r="A19" s="67" t="s">
        <v>80</v>
      </c>
      <c r="B19" s="131">
        <v>15</v>
      </c>
      <c r="C19" s="132"/>
      <c r="D19" s="133"/>
      <c r="E19" s="131">
        <v>15</v>
      </c>
      <c r="F19" s="132">
        <v>0</v>
      </c>
      <c r="G19" s="132"/>
      <c r="H19" s="133"/>
      <c r="I19" s="131"/>
      <c r="J19" s="133"/>
      <c r="K19" s="131"/>
      <c r="L19" s="133"/>
      <c r="M19" s="131"/>
      <c r="N19" s="133"/>
    </row>
    <row r="20" spans="1:14" ht="30.75" customHeight="1">
      <c r="A20" s="67" t="s">
        <v>68</v>
      </c>
      <c r="B20" s="131">
        <v>10</v>
      </c>
      <c r="C20" s="132"/>
      <c r="D20" s="133"/>
      <c r="E20" s="131">
        <v>5</v>
      </c>
      <c r="F20" s="132">
        <v>0</v>
      </c>
      <c r="G20" s="132"/>
      <c r="H20" s="133"/>
      <c r="I20" s="131"/>
      <c r="J20" s="133"/>
      <c r="K20" s="131"/>
      <c r="L20" s="133"/>
      <c r="M20" s="131"/>
      <c r="N20" s="133"/>
    </row>
    <row r="21" spans="1:14" ht="30.75" customHeight="1">
      <c r="A21" s="67" t="s">
        <v>45</v>
      </c>
      <c r="B21" s="131">
        <v>15</v>
      </c>
      <c r="C21" s="132"/>
      <c r="D21" s="133"/>
      <c r="E21" s="132">
        <v>15</v>
      </c>
      <c r="F21" s="132">
        <v>0</v>
      </c>
      <c r="G21" s="132"/>
      <c r="H21" s="133"/>
      <c r="I21" s="134"/>
      <c r="J21" s="133"/>
      <c r="K21" s="134"/>
      <c r="L21" s="133"/>
      <c r="M21" s="134"/>
      <c r="N21" s="133"/>
    </row>
    <row r="22" spans="1:14" ht="30.75" customHeight="1">
      <c r="A22" s="67" t="s">
        <v>70</v>
      </c>
      <c r="B22" s="131">
        <v>5</v>
      </c>
      <c r="C22" s="132"/>
      <c r="D22" s="133"/>
      <c r="E22" s="131">
        <v>5</v>
      </c>
      <c r="F22" s="132">
        <v>2</v>
      </c>
      <c r="G22" s="132"/>
      <c r="H22" s="133"/>
      <c r="I22" s="131"/>
      <c r="J22" s="133"/>
      <c r="K22" s="131"/>
      <c r="L22" s="133"/>
      <c r="M22" s="131"/>
      <c r="N22" s="133"/>
    </row>
    <row r="23" spans="1:14" ht="30.75" customHeight="1">
      <c r="A23" s="67"/>
      <c r="B23" s="131"/>
      <c r="C23" s="132"/>
      <c r="D23" s="133"/>
      <c r="E23" s="131"/>
      <c r="F23" s="132"/>
      <c r="G23" s="132"/>
      <c r="H23" s="133"/>
      <c r="I23" s="131"/>
      <c r="J23" s="133"/>
      <c r="K23" s="131"/>
      <c r="L23" s="133"/>
      <c r="M23" s="131"/>
      <c r="N23" s="133"/>
    </row>
    <row r="24" spans="1:14" ht="30.75" customHeight="1">
      <c r="A24" s="68"/>
      <c r="B24" s="131"/>
      <c r="C24" s="132"/>
      <c r="D24" s="133"/>
      <c r="E24" s="131"/>
      <c r="F24" s="132"/>
      <c r="G24" s="132"/>
      <c r="H24" s="133"/>
      <c r="I24" s="131"/>
      <c r="J24" s="133"/>
      <c r="K24" s="131"/>
      <c r="L24" s="133"/>
      <c r="M24" s="131"/>
      <c r="N24" s="133"/>
    </row>
    <row r="25" spans="1:14" ht="30.75" customHeight="1">
      <c r="A25" s="60" t="s">
        <v>59</v>
      </c>
      <c r="B25" s="123">
        <f aca="true" t="shared" si="0" ref="B25:N25">SUM(B12:B24)</f>
        <v>65</v>
      </c>
      <c r="C25" s="123">
        <f t="shared" si="0"/>
        <v>0</v>
      </c>
      <c r="D25" s="123">
        <f t="shared" si="0"/>
        <v>0</v>
      </c>
      <c r="E25" s="123">
        <f t="shared" si="0"/>
        <v>124</v>
      </c>
      <c r="F25" s="123">
        <f t="shared" si="0"/>
        <v>15</v>
      </c>
      <c r="G25" s="123">
        <f t="shared" si="0"/>
        <v>0</v>
      </c>
      <c r="H25" s="123">
        <f t="shared" si="0"/>
        <v>0</v>
      </c>
      <c r="I25" s="123">
        <f t="shared" si="0"/>
        <v>0</v>
      </c>
      <c r="J25" s="123">
        <f t="shared" si="0"/>
        <v>0</v>
      </c>
      <c r="K25" s="123">
        <f t="shared" si="0"/>
        <v>0</v>
      </c>
      <c r="L25" s="123">
        <f t="shared" si="0"/>
        <v>0</v>
      </c>
      <c r="M25" s="123">
        <f t="shared" si="0"/>
        <v>0</v>
      </c>
      <c r="N25" s="123">
        <f t="shared" si="0"/>
        <v>0</v>
      </c>
    </row>
    <row r="26" spans="1:14" ht="30.75" customHeight="1">
      <c r="A26" s="60" t="s">
        <v>64</v>
      </c>
      <c r="B26" s="124">
        <f aca="true" t="shared" si="1" ref="B26:N26">B25*B9</f>
        <v>12350</v>
      </c>
      <c r="C26" s="124">
        <f t="shared" si="1"/>
        <v>0</v>
      </c>
      <c r="D26" s="124">
        <f t="shared" si="1"/>
        <v>0</v>
      </c>
      <c r="E26" s="124">
        <f t="shared" si="1"/>
        <v>24800</v>
      </c>
      <c r="F26" s="124">
        <f t="shared" si="1"/>
        <v>900</v>
      </c>
      <c r="G26" s="124">
        <f t="shared" si="1"/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4">
        <f t="shared" si="1"/>
        <v>0</v>
      </c>
      <c r="L26" s="124">
        <f t="shared" si="1"/>
        <v>0</v>
      </c>
      <c r="M26" s="124">
        <f t="shared" si="1"/>
        <v>0</v>
      </c>
      <c r="N26" s="124">
        <f t="shared" si="1"/>
        <v>0</v>
      </c>
    </row>
    <row r="27" spans="1:14" s="44" customFormat="1" ht="30.75" customHeight="1">
      <c r="A27" s="110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  <row r="28" spans="1:14" ht="30.75" customHeight="1">
      <c r="A28" s="63" t="s">
        <v>65</v>
      </c>
      <c r="B28" s="137">
        <f>B26*14.975%</f>
        <v>1849.4125</v>
      </c>
      <c r="C28" s="137">
        <f>C26*14.975%</f>
        <v>0</v>
      </c>
      <c r="D28" s="137">
        <f>D26*14.975%</f>
        <v>0</v>
      </c>
      <c r="E28" s="137">
        <f>E26*14.975%</f>
        <v>3713.7999999999997</v>
      </c>
      <c r="F28" s="137">
        <f>F26*14.975%</f>
        <v>134.775</v>
      </c>
      <c r="G28" s="137"/>
      <c r="H28" s="137"/>
      <c r="I28" s="137"/>
      <c r="J28" s="137"/>
      <c r="K28" s="137"/>
      <c r="L28" s="137"/>
      <c r="M28" s="137"/>
      <c r="N28" s="137"/>
    </row>
    <row r="29" spans="1:14" ht="30.75" customHeight="1">
      <c r="A29" s="61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4" s="43" customFormat="1" ht="30.75" customHeight="1">
      <c r="A30" s="62" t="s">
        <v>66</v>
      </c>
      <c r="B30" s="125">
        <f>B26+B28</f>
        <v>14199.4125</v>
      </c>
      <c r="C30" s="125">
        <f aca="true" t="shared" si="2" ref="C30:N30">C26+C28</f>
        <v>0</v>
      </c>
      <c r="D30" s="125">
        <f t="shared" si="2"/>
        <v>0</v>
      </c>
      <c r="E30" s="125">
        <f t="shared" si="2"/>
        <v>28513.8</v>
      </c>
      <c r="F30" s="125">
        <f t="shared" si="2"/>
        <v>1034.775</v>
      </c>
      <c r="G30" s="125">
        <f>G26+G28</f>
        <v>0</v>
      </c>
      <c r="H30" s="125">
        <f t="shared" si="2"/>
        <v>0</v>
      </c>
      <c r="I30" s="125">
        <f t="shared" si="2"/>
        <v>0</v>
      </c>
      <c r="J30" s="125">
        <f t="shared" si="2"/>
        <v>0</v>
      </c>
      <c r="K30" s="125">
        <f t="shared" si="2"/>
        <v>0</v>
      </c>
      <c r="L30" s="125">
        <f t="shared" si="2"/>
        <v>0</v>
      </c>
      <c r="M30" s="125">
        <f t="shared" si="2"/>
        <v>0</v>
      </c>
      <c r="N30" s="124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25.8515625" style="80" customWidth="1"/>
    <col min="2" max="2" width="13.421875" style="80" customWidth="1"/>
    <col min="3" max="3" width="16.28125" style="80" customWidth="1"/>
    <col min="4" max="4" width="13.140625" style="80" customWidth="1"/>
    <col min="5" max="5" width="37.421875" style="81" customWidth="1"/>
  </cols>
  <sheetData>
    <row r="1" spans="1:5" ht="18.75">
      <c r="A1" s="105"/>
      <c r="B1" s="105"/>
      <c r="C1" s="105"/>
      <c r="D1" s="105"/>
      <c r="E1" s="91" t="s">
        <v>53</v>
      </c>
    </row>
    <row r="2" spans="1:5" ht="18.75">
      <c r="A2" s="105"/>
      <c r="B2" s="105"/>
      <c r="C2" s="105"/>
      <c r="D2" s="105"/>
      <c r="E2" s="91" t="s">
        <v>69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99" t="s">
        <v>0</v>
      </c>
      <c r="B4" s="219" t="str">
        <f>Identification!B4</f>
        <v>R-4070-2018</v>
      </c>
      <c r="C4" s="220"/>
      <c r="D4" s="220"/>
      <c r="E4" s="221"/>
    </row>
    <row r="5" spans="1:5" ht="18" customHeight="1" thickBot="1">
      <c r="A5" s="100" t="s">
        <v>1</v>
      </c>
      <c r="B5" s="222" t="str">
        <f>Identification!B5</f>
        <v>Association québécoise de la production d'énergie renouvelable</v>
      </c>
      <c r="C5" s="222"/>
      <c r="D5" s="222"/>
      <c r="E5" s="223"/>
    </row>
    <row r="6" spans="1:5" ht="25.5" customHeight="1" thickBot="1">
      <c r="A6" s="224" t="s">
        <v>75</v>
      </c>
      <c r="B6" s="225"/>
      <c r="C6" s="225"/>
      <c r="D6" s="225"/>
      <c r="E6" s="226"/>
    </row>
    <row r="7" spans="1:5" ht="19.5" customHeight="1">
      <c r="A7" s="227"/>
      <c r="B7" s="228"/>
      <c r="C7" s="228"/>
      <c r="D7" s="228"/>
      <c r="E7" s="229"/>
    </row>
    <row r="8" spans="1:5" ht="19.5" customHeight="1">
      <c r="A8" s="213" t="s">
        <v>92</v>
      </c>
      <c r="B8" s="214"/>
      <c r="C8" s="214"/>
      <c r="D8" s="214"/>
      <c r="E8" s="215"/>
    </row>
    <row r="9" spans="1:5" ht="19.5" customHeight="1">
      <c r="A9" s="213" t="s">
        <v>93</v>
      </c>
      <c r="B9" s="214"/>
      <c r="C9" s="214"/>
      <c r="D9" s="214"/>
      <c r="E9" s="215"/>
    </row>
    <row r="10" spans="1:5" ht="19.5" customHeight="1">
      <c r="A10" s="213"/>
      <c r="B10" s="214"/>
      <c r="C10" s="214"/>
      <c r="D10" s="214"/>
      <c r="E10" s="215"/>
    </row>
    <row r="11" spans="1:5" ht="19.5" customHeight="1">
      <c r="A11" s="213"/>
      <c r="B11" s="214"/>
      <c r="C11" s="214"/>
      <c r="D11" s="214"/>
      <c r="E11" s="215"/>
    </row>
    <row r="12" spans="1:5" ht="19.5" customHeight="1">
      <c r="A12" s="213"/>
      <c r="B12" s="214"/>
      <c r="C12" s="214"/>
      <c r="D12" s="214"/>
      <c r="E12" s="215"/>
    </row>
    <row r="13" spans="1:5" ht="19.5" customHeight="1">
      <c r="A13" s="213"/>
      <c r="B13" s="214"/>
      <c r="C13" s="214"/>
      <c r="D13" s="214"/>
      <c r="E13" s="215"/>
    </row>
    <row r="14" spans="1:5" ht="19.5" customHeight="1">
      <c r="A14" s="213"/>
      <c r="B14" s="214"/>
      <c r="C14" s="214"/>
      <c r="D14" s="214"/>
      <c r="E14" s="215"/>
    </row>
    <row r="15" spans="1:5" ht="19.5" customHeight="1">
      <c r="A15" s="213"/>
      <c r="B15" s="214"/>
      <c r="C15" s="214"/>
      <c r="D15" s="214"/>
      <c r="E15" s="215"/>
    </row>
    <row r="16" spans="1:5" ht="19.5" customHeight="1">
      <c r="A16" s="213"/>
      <c r="B16" s="214"/>
      <c r="C16" s="214"/>
      <c r="D16" s="214"/>
      <c r="E16" s="215"/>
    </row>
    <row r="17" spans="1:5" ht="19.5" customHeight="1">
      <c r="A17" s="213"/>
      <c r="B17" s="214"/>
      <c r="C17" s="214"/>
      <c r="D17" s="214"/>
      <c r="E17" s="215"/>
    </row>
    <row r="18" spans="1:5" ht="19.5" customHeight="1">
      <c r="A18" s="213"/>
      <c r="B18" s="214"/>
      <c r="C18" s="214"/>
      <c r="D18" s="214"/>
      <c r="E18" s="215"/>
    </row>
    <row r="19" spans="1:5" ht="19.5" customHeight="1">
      <c r="A19" s="213"/>
      <c r="B19" s="214"/>
      <c r="C19" s="214"/>
      <c r="D19" s="214"/>
      <c r="E19" s="215"/>
    </row>
    <row r="20" spans="1:5" ht="19.5" customHeight="1">
      <c r="A20" s="213"/>
      <c r="B20" s="214"/>
      <c r="C20" s="214"/>
      <c r="D20" s="214"/>
      <c r="E20" s="215"/>
    </row>
    <row r="21" spans="1:5" ht="19.5" customHeight="1">
      <c r="A21" s="213"/>
      <c r="B21" s="214"/>
      <c r="C21" s="214"/>
      <c r="D21" s="214"/>
      <c r="E21" s="215"/>
    </row>
    <row r="22" spans="1:5" ht="19.5" customHeight="1">
      <c r="A22" s="213"/>
      <c r="B22" s="214"/>
      <c r="C22" s="214"/>
      <c r="D22" s="214"/>
      <c r="E22" s="215"/>
    </row>
    <row r="23" spans="1:5" ht="19.5" customHeight="1">
      <c r="A23" s="213"/>
      <c r="B23" s="214"/>
      <c r="C23" s="214"/>
      <c r="D23" s="214"/>
      <c r="E23" s="215"/>
    </row>
    <row r="24" spans="1:5" ht="19.5" customHeight="1">
      <c r="A24" s="213"/>
      <c r="B24" s="214"/>
      <c r="C24" s="214"/>
      <c r="D24" s="214"/>
      <c r="E24" s="215"/>
    </row>
    <row r="25" spans="1:5" ht="19.5" customHeight="1">
      <c r="A25" s="213"/>
      <c r="B25" s="214"/>
      <c r="C25" s="214"/>
      <c r="D25" s="214"/>
      <c r="E25" s="215"/>
    </row>
    <row r="26" spans="1:5" ht="19.5" customHeight="1">
      <c r="A26" s="213"/>
      <c r="B26" s="214"/>
      <c r="C26" s="214"/>
      <c r="D26" s="214"/>
      <c r="E26" s="215"/>
    </row>
    <row r="27" spans="1:5" ht="19.5" customHeight="1">
      <c r="A27" s="213"/>
      <c r="B27" s="214"/>
      <c r="C27" s="214"/>
      <c r="D27" s="214"/>
      <c r="E27" s="215"/>
    </row>
    <row r="28" spans="1:5" ht="19.5" customHeight="1">
      <c r="A28" s="213"/>
      <c r="B28" s="214"/>
      <c r="C28" s="214"/>
      <c r="D28" s="214"/>
      <c r="E28" s="215"/>
    </row>
    <row r="29" spans="1:5" ht="19.5" customHeight="1">
      <c r="A29" s="213"/>
      <c r="B29" s="214"/>
      <c r="C29" s="214"/>
      <c r="D29" s="214"/>
      <c r="E29" s="215"/>
    </row>
    <row r="30" spans="1:5" ht="19.5" customHeight="1">
      <c r="A30" s="213"/>
      <c r="B30" s="214"/>
      <c r="C30" s="214"/>
      <c r="D30" s="214"/>
      <c r="E30" s="215"/>
    </row>
    <row r="31" spans="1:5" ht="19.5" customHeight="1">
      <c r="A31" s="213"/>
      <c r="B31" s="214"/>
      <c r="C31" s="214"/>
      <c r="D31" s="214"/>
      <c r="E31" s="215"/>
    </row>
    <row r="32" spans="1:5" ht="19.5" customHeight="1">
      <c r="A32" s="213"/>
      <c r="B32" s="214"/>
      <c r="C32" s="214"/>
      <c r="D32" s="214"/>
      <c r="E32" s="215"/>
    </row>
    <row r="33" spans="1:5" ht="19.5" customHeight="1">
      <c r="A33" s="213"/>
      <c r="B33" s="214"/>
      <c r="C33" s="214"/>
      <c r="D33" s="214"/>
      <c r="E33" s="215"/>
    </row>
    <row r="34" spans="1:5" ht="19.5" customHeight="1">
      <c r="A34" s="213"/>
      <c r="B34" s="214"/>
      <c r="C34" s="214"/>
      <c r="D34" s="214"/>
      <c r="E34" s="215"/>
    </row>
    <row r="35" spans="1:5" ht="19.5" customHeight="1">
      <c r="A35" s="213"/>
      <c r="B35" s="214"/>
      <c r="C35" s="214"/>
      <c r="D35" s="214"/>
      <c r="E35" s="215"/>
    </row>
    <row r="36" spans="1:5" ht="19.5" customHeight="1">
      <c r="A36" s="213"/>
      <c r="B36" s="214"/>
      <c r="C36" s="214"/>
      <c r="D36" s="214"/>
      <c r="E36" s="215"/>
    </row>
    <row r="37" spans="1:5" ht="19.5" customHeight="1">
      <c r="A37" s="213"/>
      <c r="B37" s="214"/>
      <c r="C37" s="214"/>
      <c r="D37" s="214"/>
      <c r="E37" s="215"/>
    </row>
    <row r="38" spans="1:5" ht="19.5" customHeight="1">
      <c r="A38" s="213"/>
      <c r="B38" s="214"/>
      <c r="C38" s="214"/>
      <c r="D38" s="214"/>
      <c r="E38" s="215"/>
    </row>
    <row r="39" spans="1:5" ht="19.5" customHeight="1">
      <c r="A39" s="213"/>
      <c r="B39" s="214"/>
      <c r="C39" s="214"/>
      <c r="D39" s="214"/>
      <c r="E39" s="215"/>
    </row>
    <row r="40" spans="1:5" ht="19.5" customHeight="1">
      <c r="A40" s="216"/>
      <c r="B40" s="217"/>
      <c r="C40" s="217"/>
      <c r="D40" s="217"/>
      <c r="E40" s="218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intérimaire de l'AQPER</dc:subject>
  <dc:creator>Régie de l'énergie</dc:creator>
  <cp:keywords/>
  <dc:description/>
  <cp:lastModifiedBy>Utilisateur Windows</cp:lastModifiedBy>
  <cp:lastPrinted>2019-05-10T17:48:18Z</cp:lastPrinted>
  <dcterms:created xsi:type="dcterms:W3CDTF">2009-06-30T18:48:08Z</dcterms:created>
  <dcterms:modified xsi:type="dcterms:W3CDTF">2019-05-10T17:48:30Z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Suj">
    <vt:lpwstr>Budget de participation intérimaire de l'AQPER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onfidenti">
    <vt:lpwstr>3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0</vt:lpwstr>
  </property>
  <property fmtid="{D5CDD505-2E9C-101B-9397-08002B2CF9AE}" pid="11" name="Proj">
    <vt:lpwstr>549</vt:lpwstr>
  </property>
  <property fmtid="{D5CDD505-2E9C-101B-9397-08002B2CF9AE}" pid="12" name="Deposa">
    <vt:lpwstr>134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4401300.00000000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1</vt:lpwstr>
  </property>
  <property fmtid="{D5CDD505-2E9C-101B-9397-08002B2CF9AE}" pid="19" name="Déposa">
    <vt:lpwstr>21</vt:lpwstr>
  </property>
  <property fmtid="{D5CDD505-2E9C-101B-9397-08002B2CF9AE}" pid="20" name="Numéroplumit">
    <vt:lpwstr>0039</vt:lpwstr>
  </property>
  <property fmtid="{D5CDD505-2E9C-101B-9397-08002B2CF9AE}" pid="21" name="Cotedepiè">
    <vt:lpwstr>C-AQPER-0005</vt:lpwstr>
  </property>
  <property fmtid="{D5CDD505-2E9C-101B-9397-08002B2CF9AE}" pid="22" name="Anciennomdudocume">
    <vt:lpwstr>Copie de R-4070-2018 - AQPR - L154240002 - Budget de participation.xls</vt:lpwstr>
  </property>
  <property fmtid="{D5CDD505-2E9C-101B-9397-08002B2CF9AE}" pid="23" name="_dlc_Doc">
    <vt:lpwstr>W2HFWTQUJJY6-634947937-70</vt:lpwstr>
  </property>
  <property fmtid="{D5CDD505-2E9C-101B-9397-08002B2CF9AE}" pid="24" name="_dlc_DocIdItemGu">
    <vt:lpwstr>ce69d575-2a47-4ae7-a78d-378ee9a67be1</vt:lpwstr>
  </property>
  <property fmtid="{D5CDD505-2E9C-101B-9397-08002B2CF9AE}" pid="25" name="_dlc_DocIdU">
    <vt:lpwstr>http://s10mtlweb:8081/549/_layouts/15/DocIdRedir.aspx?ID=W2HFWTQUJJY6-634947937-70, W2HFWTQUJJY6-634947937-70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C-AQPER-0005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39.0000000000000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