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510" windowHeight="9435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<sst xmlns="http://schemas.openxmlformats.org/spreadsheetml/2006/main" count="128" uniqueCount="91">
  <si>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</si>
  <si>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</si>
  <si>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</si>
  <si>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</si>
  <si>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</si>
  <si>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</si>
  <si>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</si>
  <si>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</si>
  <si>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</si>
  <si>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</si>
  <si>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</si>
  <si>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</si>
  <si>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</si>
  <si>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</si>
  <si>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</si>
  <si>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</si>
  <si>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</si>
  <si>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</si>
  <si>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</si>
  <si>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</si>
  <si>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</si>
  <si>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</si>
  <si>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</si>
  <si>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</si>
  <si>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</si>
  <si>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</si>
  <si>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</si>
  <si>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</si>
  <si>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</si>
  <si>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</si>
  <si>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</si>
  <si>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</si>
  <si>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</si>
  <si>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</si>
  <si>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</si>
  <si>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</si>
  <si>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</si>
  <si>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</si>
  <si>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</si>
  <si>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</si>
  <si>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</si>
  <si>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</si>
  <si>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</si>
  <si>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</si>
  <si>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</si>
  <si>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</si>
  <si>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</si>
  <si>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</si>
  <si>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</si>
  <si>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</si>
  <si>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</si>
  <si>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</si>
  <si>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</si>
  <si>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</si>
  <si>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</si>
  <si>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</si>
  <si>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</si>
  <si>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</si>
  <si>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</si>
  <si>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</si>
  <si>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</si>
  <si>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</si>
  <si>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</si>
  <si>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</si>
  <si>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</si>
  <si>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>Contingences</t>
  </si>
  <si>
    <t xml:space="preserve">Les cases complétées à la présente page sont reportées automatiquement sur la page sommaire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</si>
  <si>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</si>
  <si>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</si>
  <si>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</si>
  <si>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Oui</t>
  </si>
  <si>
    <t>Externe</t>
  </si>
  <si>
    <t>Montréal</t>
  </si>
  <si>
    <t>Plus de 40 ans</t>
  </si>
  <si>
    <t>Monsieur Jacques Fontaine</t>
  </si>
  <si>
    <t>Stratégies Énergétiques</t>
  </si>
  <si>
    <t>Stratégies Énergétiques et l'AQLPA</t>
  </si>
  <si>
    <t>Étude des preuves des autres participants et DDR</t>
  </si>
  <si>
    <t>Voir la demande d'intervention.</t>
  </si>
  <si>
    <t>Étude de la preuve du demandeur</t>
  </si>
  <si>
    <t>Demande d'intervention</t>
  </si>
  <si>
    <t>Préparation des DDR</t>
  </si>
  <si>
    <t>Étude des réponses aux DDR</t>
  </si>
  <si>
    <t>Participation à la plaidoirie</t>
  </si>
  <si>
    <t>Me D. Neuman</t>
  </si>
  <si>
    <t>M. JC Deslauriers</t>
  </si>
  <si>
    <t>Nous n'avons pas prévu d'audience orale.</t>
  </si>
  <si>
    <t>R-4097-2019</t>
  </si>
  <si>
    <t>Plus de 32 ans</t>
  </si>
  <si>
    <t>Participation à l'audience (aucune audience)</t>
  </si>
  <si>
    <t>Préparation de la preuve de l'intervenant, incluant desconsidérations juridiques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</si>
</sst>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_ * #,##0_)\ &quot;$&quot;_ ;_ * \(#,##0\)\ &quot;$&quot;_ ;_ * &quot;-&quot;??_)\ &quot;$&quot;_ ;_ @_ 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thin"/>
      <right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hair"/>
      <right/>
      <top style="thin"/>
      <bottom style="thin"/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hair"/>
      <top style="hair"/>
      <bottom style="hair"/>
    </border>
    <border>
      <left/>
      <right style="hair"/>
      <top/>
      <bottom/>
    </border>
    <border>
      <left style="thin"/>
      <right style="hair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8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0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7" xfId="0" applyFont="1" applyFill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164" fontId="71" fillId="0" borderId="53" xfId="0" applyNumberFormat="1" applyFont="1" applyFill="1" applyBorder="1" applyAlignment="1" applyProtection="1">
      <alignment horizontal="left" vertical="center" indent="1"/>
      <protection locked="0"/>
    </xf>
    <xf numFmtId="164" fontId="71" fillId="0" borderId="54" xfId="0" applyNumberFormat="1" applyFont="1" applyFill="1" applyBorder="1" applyAlignment="1" applyProtection="1">
      <alignment horizontal="left" vertical="center" indent="1"/>
      <protection locked="0"/>
    </xf>
    <xf numFmtId="9" fontId="71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5" xfId="46" applyNumberFormat="1" applyFont="1" applyBorder="1" applyAlignment="1" applyProtection="1">
      <alignment horizontal="center" vertical="center" wrapText="1"/>
      <protection locked="0"/>
    </xf>
    <xf numFmtId="0" fontId="70" fillId="0" borderId="46" xfId="46" applyNumberFormat="1" applyFont="1" applyBorder="1" applyAlignment="1" applyProtection="1">
      <alignment horizontal="center" vertical="center" wrapText="1"/>
      <protection locked="0"/>
    </xf>
    <xf numFmtId="0" fontId="70" fillId="0" borderId="47" xfId="46" applyNumberFormat="1" applyFont="1" applyBorder="1" applyAlignment="1" applyProtection="1">
      <alignment horizontal="center" vertical="center" wrapText="1"/>
      <protection locked="0"/>
    </xf>
    <xf numFmtId="0" fontId="70" fillId="0" borderId="44" xfId="46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74" fillId="0" borderId="4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164" fontId="76" fillId="0" borderId="62" xfId="0" applyNumberFormat="1" applyFont="1" applyFill="1" applyBorder="1" applyAlignment="1" applyProtection="1">
      <alignment horizontal="left" vertical="center" indent="1"/>
      <protection/>
    </xf>
    <xf numFmtId="164" fontId="76" fillId="0" borderId="58" xfId="0" applyNumberFormat="1" applyFont="1" applyFill="1" applyBorder="1" applyAlignment="1" applyProtection="1">
      <alignment horizontal="left" vertical="center" indent="1"/>
      <protection/>
    </xf>
    <xf numFmtId="164" fontId="76" fillId="0" borderId="63" xfId="0" applyNumberFormat="1" applyFont="1" applyFill="1" applyBorder="1" applyAlignment="1" applyProtection="1">
      <alignment horizontal="left" vertical="center" indent="1"/>
      <protection/>
    </xf>
    <xf numFmtId="164" fontId="76" fillId="0" borderId="60" xfId="0" applyNumberFormat="1" applyFont="1" applyFill="1" applyBorder="1" applyAlignment="1" applyProtection="1">
      <alignment horizontal="left" vertical="center" indent="1"/>
      <protection/>
    </xf>
    <xf numFmtId="167" fontId="4" fillId="37" borderId="64" xfId="46" applyNumberFormat="1" applyFont="1" applyFill="1" applyBorder="1" applyAlignment="1" applyProtection="1">
      <alignment vertical="center" wrapText="1"/>
      <protection/>
    </xf>
    <xf numFmtId="167" fontId="4" fillId="37" borderId="65" xfId="46" applyNumberFormat="1" applyFont="1" applyFill="1" applyBorder="1" applyAlignment="1" applyProtection="1">
      <alignment vertical="center" wrapText="1"/>
      <protection/>
    </xf>
    <xf numFmtId="167" fontId="4" fillId="37" borderId="66" xfId="46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67" fontId="76" fillId="0" borderId="31" xfId="0" applyNumberFormat="1" applyFont="1" applyFill="1" applyBorder="1" applyAlignment="1" applyProtection="1">
      <alignment horizontal="center" vertical="center"/>
      <protection locked="0"/>
    </xf>
    <xf numFmtId="167" fontId="76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70" fillId="0" borderId="38" xfId="0" applyFont="1" applyFill="1" applyBorder="1" applyAlignment="1" applyProtection="1">
      <alignment horizontal="left" vertical="center" wrapText="1"/>
      <protection/>
    </xf>
    <xf numFmtId="0" fontId="75" fillId="0" borderId="38" xfId="0" applyFont="1" applyBorder="1" applyAlignment="1" applyProtection="1">
      <alignment/>
      <protection/>
    </xf>
    <xf numFmtId="164" fontId="20" fillId="38" borderId="73" xfId="0" applyNumberFormat="1" applyFont="1" applyFill="1" applyBorder="1" applyAlignment="1" applyProtection="1">
      <alignment vertical="center" wrapText="1"/>
      <protection/>
    </xf>
    <xf numFmtId="0" fontId="20" fillId="38" borderId="74" xfId="0" applyFont="1" applyFill="1" applyBorder="1" applyAlignment="1" applyProtection="1">
      <alignment vertical="center" wrapText="1"/>
      <protection/>
    </xf>
    <xf numFmtId="0" fontId="2" fillId="36" borderId="75" xfId="0" applyFont="1" applyFill="1" applyBorder="1" applyAlignment="1" applyProtection="1">
      <alignment horizontal="left" vertical="center" wrapText="1"/>
      <protection/>
    </xf>
    <xf numFmtId="0" fontId="0" fillId="36" borderId="76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7" xfId="0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164" fontId="77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64" fontId="71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5" xfId="0" applyFont="1" applyFill="1" applyBorder="1" applyAlignment="1" applyProtection="1">
      <alignment vertical="center" wrapText="1"/>
      <protection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64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67" fontId="4" fillId="33" borderId="39" xfId="46" applyNumberFormat="1" applyFont="1" applyFill="1" applyBorder="1" applyAlignment="1" applyProtection="1">
      <alignment horizontal="center" vertical="center" wrapText="1"/>
      <protection/>
    </xf>
    <xf numFmtId="167" fontId="4" fillId="33" borderId="38" xfId="46" applyNumberFormat="1" applyFont="1" applyFill="1" applyBorder="1" applyAlignment="1" applyProtection="1">
      <alignment horizontal="center" vertical="center" wrapText="1"/>
      <protection/>
    </xf>
    <xf numFmtId="167" fontId="4" fillId="33" borderId="88" xfId="46" applyNumberFormat="1" applyFont="1" applyFill="1" applyBorder="1" applyAlignment="1" applyProtection="1">
      <alignment horizontal="center" vertical="center" wrapText="1"/>
      <protection/>
    </xf>
    <xf numFmtId="167" fontId="4" fillId="33" borderId="43" xfId="46" applyNumberFormat="1" applyFont="1" applyFill="1" applyBorder="1" applyAlignment="1" applyProtection="1">
      <alignment horizontal="center" vertical="center" wrapText="1"/>
      <protection/>
    </xf>
    <xf numFmtId="164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1733550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2533650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3365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542925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38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1971675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943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619125</xdr:colOff>
      <xdr:row>2</xdr:row>
      <xdr:rowOff>161925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PageLayoutView="75" workbookViewId="0" topLeftCell="A22">
      <selection activeCell="C26" sqref="C26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1"/>
      <c r="B3" s="162"/>
      <c r="C3" s="16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3" t="str">
        <f>Identification!B4</f>
        <v>R-4097-2019</v>
      </c>
      <c r="C4" s="17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63" t="str">
        <f>Identification!B5</f>
        <v>Stratégies Énergétiques et l'AQLPA</v>
      </c>
      <c r="C5" s="16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5" t="s">
        <v>2</v>
      </c>
      <c r="B6" s="166"/>
      <c r="C6" s="16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7" t="s">
        <v>3</v>
      </c>
      <c r="B7" s="175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8"/>
      <c r="B8" s="176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42</v>
      </c>
      <c r="C9" s="144">
        <f>Répartition!B30+Répartition!C30+Répartition!D30</f>
        <v>12313.83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72</v>
      </c>
      <c r="C11" s="144">
        <f>Répartition!E30+Répartition!F30+Répartition!G30+Répartition!H30</f>
        <v>16556.4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114</v>
      </c>
      <c r="C19" s="39">
        <f>C9+C11+C13+C15+C17</f>
        <v>28870.230000000003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8" t="s">
        <v>13</v>
      </c>
      <c r="B21" s="169"/>
      <c r="C21" s="17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1" t="s">
        <v>14</v>
      </c>
      <c r="B22" s="172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2" t="s">
        <v>16</v>
      </c>
      <c r="B23" s="153"/>
      <c r="C23" s="27">
        <f>ROUND(0.03*C19,2)</f>
        <v>866.11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2" t="s">
        <v>18</v>
      </c>
      <c r="B25" s="154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5" t="s">
        <v>57</v>
      </c>
      <c r="B27" s="156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7" t="s">
        <v>21</v>
      </c>
      <c r="B29" s="158"/>
      <c r="C29" s="19">
        <f>C23+C25+C27</f>
        <v>866.11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59" t="s">
        <v>23</v>
      </c>
      <c r="B31" s="160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50" t="s">
        <v>50</v>
      </c>
      <c r="B33" s="151"/>
      <c r="C33" s="87">
        <f>C19+C29+C31</f>
        <v>29736.340000000004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Roman,Gras"&amp;8Le 21 août 2019&amp;C&amp;"Times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50" workbookViewId="0" topLeftCell="A13">
      <selection activeCell="B17" sqref="B17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</cols>
  <sheetData>
    <row r="1" spans="5:6" ht="20.25">
      <c r="E1" s="95" t="s">
        <v>49</v>
      </c>
      <c r="F1" s="94"/>
    </row>
    <row r="2" spans="5:6" ht="56.25" customHeight="1">
      <c r="E2" s="96" t="s">
        <v>25</v>
      </c>
      <c r="F2" s="94"/>
    </row>
    <row r="3" spans="1:6" ht="27.75" customHeight="1">
      <c r="A3" s="179" t="s">
        <v>56</v>
      </c>
      <c r="B3" s="180"/>
      <c r="C3" s="180"/>
      <c r="D3" s="180"/>
      <c r="E3" s="180"/>
      <c r="F3" s="94"/>
    </row>
    <row r="4" spans="1:6" ht="24" customHeight="1">
      <c r="A4" s="5" t="s">
        <v>0</v>
      </c>
      <c r="B4" s="181" t="s">
        <v>87</v>
      </c>
      <c r="C4" s="182"/>
      <c r="D4" s="182"/>
      <c r="E4" s="183"/>
      <c r="F4" s="94"/>
    </row>
    <row r="5" spans="1:6" ht="19.5" customHeight="1">
      <c r="A5" s="6" t="s">
        <v>1</v>
      </c>
      <c r="B5" s="184" t="s">
        <v>76</v>
      </c>
      <c r="C5" s="185"/>
      <c r="D5" s="185"/>
      <c r="E5" s="186"/>
      <c r="F5" s="94"/>
    </row>
    <row r="6" spans="1:6" ht="15.75">
      <c r="A6" s="187" t="s">
        <v>26</v>
      </c>
      <c r="B6" s="188"/>
      <c r="C6" s="189"/>
      <c r="D6" s="88" t="s">
        <v>70</v>
      </c>
      <c r="E6" s="89"/>
      <c r="F6" s="94"/>
    </row>
    <row r="7" spans="1:6" ht="19.5" customHeight="1">
      <c r="A7" s="187" t="s">
        <v>40</v>
      </c>
      <c r="B7" s="190"/>
      <c r="C7" s="191"/>
      <c r="D7" s="90">
        <v>0</v>
      </c>
      <c r="E7" s="91"/>
      <c r="F7" s="94"/>
    </row>
    <row r="8" spans="1:6" ht="21.75" customHeight="1">
      <c r="A8" s="192" t="s">
        <v>41</v>
      </c>
      <c r="B8" s="193"/>
      <c r="C8" s="194"/>
      <c r="D8" s="195" t="s">
        <v>75</v>
      </c>
      <c r="E8" s="196"/>
      <c r="F8" s="94"/>
    </row>
    <row r="9" spans="1:6" ht="22.5" customHeight="1">
      <c r="A9" s="199" t="s">
        <v>47</v>
      </c>
      <c r="B9" s="200"/>
      <c r="C9" s="200"/>
      <c r="D9" s="200"/>
      <c r="E9" s="201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63</v>
      </c>
      <c r="E10" s="31" t="s">
        <v>30</v>
      </c>
      <c r="F10" s="94"/>
    </row>
    <row r="11" spans="1:6" ht="30" customHeight="1">
      <c r="A11" s="47" t="s">
        <v>84</v>
      </c>
      <c r="B11" s="71" t="s">
        <v>88</v>
      </c>
      <c r="C11" s="71" t="s">
        <v>71</v>
      </c>
      <c r="D11" s="97">
        <v>255</v>
      </c>
      <c r="E11" s="76" t="s">
        <v>72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63</v>
      </c>
      <c r="E14" s="31" t="s">
        <v>30</v>
      </c>
      <c r="F14" s="94"/>
    </row>
    <row r="15" spans="1:6" ht="30" customHeight="1">
      <c r="A15" s="47" t="s">
        <v>74</v>
      </c>
      <c r="B15" s="70" t="s">
        <v>73</v>
      </c>
      <c r="C15" s="70" t="s">
        <v>71</v>
      </c>
      <c r="D15" s="100">
        <v>200</v>
      </c>
      <c r="E15" s="76" t="s">
        <v>72</v>
      </c>
      <c r="F15" s="94"/>
    </row>
    <row r="16" spans="1:6" ht="30" customHeight="1">
      <c r="A16" s="48"/>
      <c r="B16" s="72"/>
      <c r="C16" s="72"/>
      <c r="D16" s="98"/>
      <c r="E16" s="77"/>
      <c r="F16" s="94"/>
    </row>
    <row r="17" spans="1:6" ht="30" customHeight="1">
      <c r="A17" s="48" t="s">
        <v>85</v>
      </c>
      <c r="B17" s="72" t="s">
        <v>73</v>
      </c>
      <c r="C17" s="72" t="s">
        <v>71</v>
      </c>
      <c r="D17" s="98">
        <v>200</v>
      </c>
      <c r="E17" s="77" t="s">
        <v>72</v>
      </c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63</v>
      </c>
      <c r="E19" s="31" t="s">
        <v>30</v>
      </c>
      <c r="F19" s="94"/>
    </row>
    <row r="20" spans="1:6" ht="30" customHeight="1">
      <c r="A20" s="50"/>
      <c r="B20" s="202" t="s">
        <v>10</v>
      </c>
      <c r="C20" s="202" t="s">
        <v>10</v>
      </c>
      <c r="D20" s="100"/>
      <c r="E20" s="76"/>
      <c r="F20" s="94"/>
    </row>
    <row r="21" spans="1:6" ht="30" customHeight="1">
      <c r="A21" s="56"/>
      <c r="B21" s="203"/>
      <c r="C21" s="203"/>
      <c r="D21" s="99"/>
      <c r="E21" s="79"/>
      <c r="F21" s="94"/>
    </row>
    <row r="22" spans="1:6" ht="30" customHeight="1">
      <c r="A22" s="33" t="s">
        <v>58</v>
      </c>
      <c r="B22" s="30" t="s">
        <v>28</v>
      </c>
      <c r="C22" s="30" t="s">
        <v>29</v>
      </c>
      <c r="D22" s="55" t="s">
        <v>63</v>
      </c>
      <c r="E22" s="31" t="s">
        <v>30</v>
      </c>
      <c r="F22" s="94"/>
    </row>
    <row r="23" spans="1:6" ht="30" customHeight="1">
      <c r="A23" s="51"/>
      <c r="B23" s="202" t="s">
        <v>10</v>
      </c>
      <c r="C23" s="74"/>
      <c r="D23" s="100"/>
      <c r="E23" s="76"/>
      <c r="F23" s="94"/>
    </row>
    <row r="24" spans="1:6" ht="30" customHeight="1">
      <c r="A24" s="52"/>
      <c r="B24" s="203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63</v>
      </c>
      <c r="E25" s="31" t="s">
        <v>30</v>
      </c>
      <c r="F25" s="94"/>
    </row>
    <row r="26" spans="1:6" ht="30" customHeight="1">
      <c r="A26" s="51"/>
      <c r="B26" s="202" t="s">
        <v>10</v>
      </c>
      <c r="C26" s="74"/>
      <c r="D26" s="100"/>
      <c r="E26" s="76"/>
      <c r="F26" s="94"/>
    </row>
    <row r="27" spans="1:6" ht="30" customHeight="1">
      <c r="A27" s="52"/>
      <c r="B27" s="203"/>
      <c r="C27" s="75"/>
      <c r="D27" s="99"/>
      <c r="E27" s="79"/>
      <c r="F27" s="94"/>
    </row>
    <row r="28" spans="1:7" ht="15">
      <c r="A28" s="57"/>
      <c r="B28" s="34"/>
      <c r="C28" s="34"/>
      <c r="D28" s="34"/>
      <c r="E28" s="93"/>
      <c r="F28" s="94"/>
      <c r="G28" s="94"/>
    </row>
    <row r="29" spans="1:7" ht="12.75">
      <c r="A29" s="197" t="s">
        <v>34</v>
      </c>
      <c r="B29" s="198"/>
      <c r="C29" s="198"/>
      <c r="D29" s="198"/>
      <c r="E29" s="198"/>
      <c r="F29" s="94"/>
      <c r="G29" s="94"/>
    </row>
    <row r="30" spans="1:7" ht="12.75">
      <c r="A30" s="197" t="s">
        <v>35</v>
      </c>
      <c r="B30" s="198"/>
      <c r="C30" s="198"/>
      <c r="D30" s="198"/>
      <c r="E30" s="198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4" r:id="rId2"/>
  <headerFooter>
    <oddFooter>&amp;L&amp;"Times New Roman,Gras"Le 21 août 2019&amp;C&amp;"Times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tabSelected="1" zoomScaleSheetLayoutView="100" zoomScalePageLayoutView="50" workbookViewId="0" topLeftCell="A3">
      <selection activeCell="E21" sqref="E21"/>
    </sheetView>
  </sheetViews>
  <sheetFormatPr defaultColWidth="10.7109375" defaultRowHeight="12.75" customHeight="1"/>
  <cols>
    <col min="1" max="1" width="47.7109375" style="40" customWidth="1"/>
    <col min="2" max="14" width="12.7109375" style="40" customWidth="1"/>
    <col min="15" max="16384" width="10.710937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49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52</v>
      </c>
    </row>
    <row r="4" spans="1:14" ht="49.5" customHeight="1" thickBot="1">
      <c r="A4" s="103" t="s">
        <v>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R-4097-2019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Stratégies Énergétiques et l'AQLPA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53</v>
      </c>
      <c r="B7" s="204" t="s">
        <v>42</v>
      </c>
      <c r="C7" s="205"/>
      <c r="D7" s="206"/>
      <c r="E7" s="204" t="s">
        <v>43</v>
      </c>
      <c r="F7" s="205"/>
      <c r="G7" s="205"/>
      <c r="H7" s="206"/>
      <c r="I7" s="204" t="s">
        <v>44</v>
      </c>
      <c r="J7" s="206"/>
      <c r="K7" s="204" t="s">
        <v>59</v>
      </c>
      <c r="L7" s="206"/>
      <c r="M7" s="204" t="s">
        <v>45</v>
      </c>
      <c r="N7" s="206"/>
    </row>
    <row r="8" spans="1:14" ht="42" customHeight="1" thickBot="1">
      <c r="A8" s="65" t="s">
        <v>46</v>
      </c>
      <c r="B8" s="53" t="str">
        <f>Identification!A11</f>
        <v>Me D. Neuman</v>
      </c>
      <c r="C8" s="53">
        <f>Identification!A12</f>
        <v>0</v>
      </c>
      <c r="D8" s="53">
        <f>Identification!A13</f>
        <v>0</v>
      </c>
      <c r="E8" s="53" t="str">
        <f>Identification!A15</f>
        <v>Monsieur Jacques Fontaine</v>
      </c>
      <c r="F8" s="41">
        <f>Identification!A16</f>
        <v>0</v>
      </c>
      <c r="G8" s="41" t="str">
        <f>Identification!A17</f>
        <v>M. JC Deslauriers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51</v>
      </c>
      <c r="B9" s="119">
        <f>Identification!D11</f>
        <v>255</v>
      </c>
      <c r="C9" s="120">
        <f>Identification!D12</f>
        <v>0</v>
      </c>
      <c r="D9" s="121">
        <f>Identification!D13</f>
        <v>0</v>
      </c>
      <c r="E9" s="119">
        <f>Identification!D15</f>
        <v>200</v>
      </c>
      <c r="F9" s="120">
        <f>Identification!D16</f>
        <v>0</v>
      </c>
      <c r="G9" s="120">
        <f>Identification!D17</f>
        <v>200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66" t="s">
        <v>54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79</v>
      </c>
      <c r="B12" s="128">
        <v>5</v>
      </c>
      <c r="C12" s="129"/>
      <c r="D12" s="130"/>
      <c r="E12" s="131">
        <v>5</v>
      </c>
      <c r="F12" s="132"/>
      <c r="G12" s="132">
        <v>5</v>
      </c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 t="s">
        <v>80</v>
      </c>
      <c r="B13" s="133">
        <v>3</v>
      </c>
      <c r="C13" s="134"/>
      <c r="D13" s="135"/>
      <c r="E13" s="133">
        <v>2</v>
      </c>
      <c r="F13" s="134"/>
      <c r="G13" s="134">
        <v>1</v>
      </c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81</v>
      </c>
      <c r="B14" s="133">
        <v>2</v>
      </c>
      <c r="C14" s="134"/>
      <c r="D14" s="135"/>
      <c r="E14" s="133">
        <v>2</v>
      </c>
      <c r="F14" s="134"/>
      <c r="G14" s="134">
        <v>2</v>
      </c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82</v>
      </c>
      <c r="B15" s="133">
        <v>2</v>
      </c>
      <c r="C15" s="134"/>
      <c r="D15" s="135"/>
      <c r="E15" s="133">
        <v>2</v>
      </c>
      <c r="F15" s="134"/>
      <c r="G15" s="134">
        <v>2</v>
      </c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90</v>
      </c>
      <c r="B16" s="133">
        <v>10</v>
      </c>
      <c r="C16" s="134"/>
      <c r="D16" s="135"/>
      <c r="E16" s="133">
        <v>15</v>
      </c>
      <c r="F16" s="134"/>
      <c r="G16" s="134">
        <v>15</v>
      </c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77</v>
      </c>
      <c r="B17" s="133">
        <v>2</v>
      </c>
      <c r="C17" s="134"/>
      <c r="D17" s="135"/>
      <c r="E17" s="133">
        <v>2</v>
      </c>
      <c r="F17" s="134"/>
      <c r="G17" s="134">
        <v>2</v>
      </c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68</v>
      </c>
      <c r="B18" s="133">
        <v>1</v>
      </c>
      <c r="C18" s="134"/>
      <c r="D18" s="135"/>
      <c r="E18" s="133">
        <v>1</v>
      </c>
      <c r="F18" s="134"/>
      <c r="G18" s="134">
        <v>2</v>
      </c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67</v>
      </c>
      <c r="B19" s="133"/>
      <c r="C19" s="134"/>
      <c r="D19" s="135"/>
      <c r="E19" s="133"/>
      <c r="F19" s="134"/>
      <c r="G19" s="134"/>
      <c r="H19" s="135"/>
      <c r="I19" s="133"/>
      <c r="J19" s="135"/>
      <c r="K19" s="133"/>
      <c r="L19" s="135"/>
      <c r="M19" s="133"/>
      <c r="N19" s="135"/>
    </row>
    <row r="20" spans="1:14" ht="30.75" customHeight="1">
      <c r="A20" s="67" t="s">
        <v>83</v>
      </c>
      <c r="B20" s="133">
        <v>15</v>
      </c>
      <c r="C20" s="134"/>
      <c r="D20" s="135"/>
      <c r="E20" s="133">
        <v>5</v>
      </c>
      <c r="F20" s="134"/>
      <c r="G20" s="134">
        <v>5</v>
      </c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89</v>
      </c>
      <c r="B21" s="133"/>
      <c r="C21" s="134"/>
      <c r="D21" s="135"/>
      <c r="E21" s="134"/>
      <c r="F21" s="134"/>
      <c r="G21" s="134"/>
      <c r="H21" s="135"/>
      <c r="I21" s="136"/>
      <c r="J21" s="135"/>
      <c r="K21" s="136"/>
      <c r="L21" s="135"/>
      <c r="M21" s="136"/>
      <c r="N21" s="135"/>
    </row>
    <row r="22" spans="1:14" ht="30.75" customHeight="1">
      <c r="A22" s="67" t="s">
        <v>65</v>
      </c>
      <c r="B22" s="133">
        <v>2</v>
      </c>
      <c r="C22" s="134"/>
      <c r="D22" s="135"/>
      <c r="E22" s="133">
        <v>2</v>
      </c>
      <c r="F22" s="134"/>
      <c r="G22" s="134">
        <v>2</v>
      </c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55</v>
      </c>
      <c r="B25" s="125">
        <f aca="true" t="shared" si="0" ref="B25:N25">SUM(B12:B24)</f>
        <v>42</v>
      </c>
      <c r="C25" s="125">
        <f t="shared" si="0"/>
        <v>0</v>
      </c>
      <c r="D25" s="125">
        <f>SUM(D12:D24)</f>
        <v>0</v>
      </c>
      <c r="E25" s="125">
        <f t="shared" si="0"/>
        <v>36</v>
      </c>
      <c r="F25" s="125">
        <f t="shared" si="0"/>
        <v>0</v>
      </c>
      <c r="G25" s="125">
        <f t="shared" si="0"/>
        <v>36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/>
      <c r="N25" s="125">
        <f t="shared" si="0"/>
        <v>0</v>
      </c>
    </row>
    <row r="26" spans="1:14" ht="30.75" customHeight="1">
      <c r="A26" s="60" t="s">
        <v>60</v>
      </c>
      <c r="B26" s="126">
        <f aca="true" t="shared" si="1" ref="B26:N26">B25*B9</f>
        <v>10710</v>
      </c>
      <c r="C26" s="126">
        <f t="shared" si="1"/>
        <v>0</v>
      </c>
      <c r="D26" s="126">
        <f t="shared" si="1"/>
        <v>0</v>
      </c>
      <c r="E26" s="126">
        <f t="shared" si="1"/>
        <v>7200</v>
      </c>
      <c r="F26" s="126">
        <f t="shared" si="1"/>
        <v>0</v>
      </c>
      <c r="G26" s="126">
        <f t="shared" si="1"/>
        <v>7200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61</v>
      </c>
      <c r="B28" s="139">
        <f>ROUNDUP(B26*0.05,2)+ROUNDUP(B26*0.09975,2)</f>
        <v>1603.83</v>
      </c>
      <c r="C28" s="139">
        <f aca="true" t="shared" si="2" ref="C28:N28">ROUNDUP(C26*0.05,2)+ROUNDUP(C26*0.09975,2)</f>
        <v>0</v>
      </c>
      <c r="D28" s="139">
        <f t="shared" si="2"/>
        <v>0</v>
      </c>
      <c r="E28" s="139">
        <f t="shared" si="2"/>
        <v>1078.2</v>
      </c>
      <c r="F28" s="139">
        <f t="shared" si="2"/>
        <v>0</v>
      </c>
      <c r="G28" s="139">
        <f t="shared" si="2"/>
        <v>1078.2</v>
      </c>
      <c r="H28" s="139">
        <f t="shared" si="2"/>
        <v>0</v>
      </c>
      <c r="I28" s="139">
        <f t="shared" si="2"/>
        <v>0</v>
      </c>
      <c r="J28" s="139">
        <f t="shared" si="2"/>
        <v>0</v>
      </c>
      <c r="K28" s="139">
        <f t="shared" si="2"/>
        <v>0</v>
      </c>
      <c r="L28" s="139">
        <f t="shared" si="2"/>
        <v>0</v>
      </c>
      <c r="M28" s="139">
        <f t="shared" si="2"/>
        <v>0</v>
      </c>
      <c r="N28" s="139">
        <f t="shared" si="2"/>
        <v>0</v>
      </c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62</v>
      </c>
      <c r="B30" s="127">
        <f>B26+B28</f>
        <v>12313.83</v>
      </c>
      <c r="C30" s="127">
        <f aca="true" t="shared" si="3" ref="C30:N30">C26+C28</f>
        <v>0</v>
      </c>
      <c r="D30" s="127">
        <f t="shared" si="3"/>
        <v>0</v>
      </c>
      <c r="E30" s="127">
        <f t="shared" si="3"/>
        <v>8278.2</v>
      </c>
      <c r="F30" s="127">
        <f t="shared" si="3"/>
        <v>0</v>
      </c>
      <c r="G30" s="127">
        <f>G26+G28</f>
        <v>8278.2</v>
      </c>
      <c r="H30" s="127">
        <f t="shared" si="3"/>
        <v>0</v>
      </c>
      <c r="I30" s="127">
        <f t="shared" si="3"/>
        <v>0</v>
      </c>
      <c r="J30" s="127">
        <f t="shared" si="3"/>
        <v>0</v>
      </c>
      <c r="K30" s="127">
        <f t="shared" si="3"/>
        <v>0</v>
      </c>
      <c r="L30" s="127">
        <f t="shared" si="3"/>
        <v>0</v>
      </c>
      <c r="M30" s="127">
        <f t="shared" si="3"/>
        <v>0</v>
      </c>
      <c r="N30" s="126">
        <f t="shared" si="3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Roman,Gras"Le 21 août 2019&amp;C&amp;"Times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50" workbookViewId="0" topLeftCell="A10">
      <selection activeCell="A14" sqref="A14:E14"/>
    </sheetView>
  </sheetViews>
  <sheetFormatPr defaultColWidth="11.421875" defaultRowHeight="12.75"/>
  <cols>
    <col min="1" max="1" width="25.710937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49</v>
      </c>
    </row>
    <row r="2" spans="1:5" ht="18.75">
      <c r="A2" s="107"/>
      <c r="B2" s="107"/>
      <c r="C2" s="107"/>
      <c r="D2" s="107"/>
      <c r="E2" s="92" t="s">
        <v>64</v>
      </c>
    </row>
    <row r="3" spans="1:5" ht="15.75" thickBot="1">
      <c r="A3" s="179"/>
      <c r="B3" s="180"/>
      <c r="C3" s="180"/>
      <c r="D3" s="180"/>
      <c r="E3" s="180"/>
    </row>
    <row r="4" spans="1:5" ht="18" customHeight="1">
      <c r="A4" s="101" t="s">
        <v>0</v>
      </c>
      <c r="B4" s="211" t="str">
        <f>Identification!B4</f>
        <v>R-4097-2019</v>
      </c>
      <c r="C4" s="212"/>
      <c r="D4" s="212"/>
      <c r="E4" s="213"/>
    </row>
    <row r="5" spans="1:5" ht="18" customHeight="1" thickBot="1">
      <c r="A5" s="102" t="s">
        <v>1</v>
      </c>
      <c r="B5" s="214" t="str">
        <f>Identification!B5</f>
        <v>Stratégies Énergétiques et l'AQLPA</v>
      </c>
      <c r="C5" s="214"/>
      <c r="D5" s="214"/>
      <c r="E5" s="215"/>
    </row>
    <row r="6" spans="1:5" ht="25.5" customHeight="1" thickBot="1">
      <c r="A6" s="216" t="s">
        <v>69</v>
      </c>
      <c r="B6" s="217"/>
      <c r="C6" s="217"/>
      <c r="D6" s="217"/>
      <c r="E6" s="218"/>
    </row>
    <row r="7" spans="1:5" ht="19.5" customHeight="1">
      <c r="A7" s="219"/>
      <c r="B7" s="220"/>
      <c r="C7" s="220"/>
      <c r="D7" s="220"/>
      <c r="E7" s="221"/>
    </row>
    <row r="8" spans="1:5" ht="19.5" customHeight="1">
      <c r="A8" s="222"/>
      <c r="B8" s="223"/>
      <c r="C8" s="223"/>
      <c r="D8" s="223"/>
      <c r="E8" s="224"/>
    </row>
    <row r="9" spans="1:5" ht="19.5" customHeight="1">
      <c r="A9" s="222" t="s">
        <v>78</v>
      </c>
      <c r="B9" s="223"/>
      <c r="C9" s="223"/>
      <c r="D9" s="223"/>
      <c r="E9" s="224"/>
    </row>
    <row r="10" spans="1:5" ht="19.5" customHeight="1">
      <c r="A10" s="222"/>
      <c r="B10" s="223"/>
      <c r="C10" s="223"/>
      <c r="D10" s="223"/>
      <c r="E10" s="224"/>
    </row>
    <row r="11" spans="1:5" ht="19.5" customHeight="1">
      <c r="A11" s="222" t="s">
        <v>86</v>
      </c>
      <c r="B11" s="223"/>
      <c r="C11" s="223"/>
      <c r="D11" s="223"/>
      <c r="E11" s="224"/>
    </row>
    <row r="12" spans="1:5" ht="19.5" customHeight="1">
      <c r="A12" s="222"/>
      <c r="B12" s="223"/>
      <c r="C12" s="223"/>
      <c r="D12" s="223"/>
      <c r="E12" s="224"/>
    </row>
    <row r="13" spans="1:5" ht="19.5" customHeight="1">
      <c r="A13" s="222"/>
      <c r="B13" s="223"/>
      <c r="C13" s="223"/>
      <c r="D13" s="223"/>
      <c r="E13" s="224"/>
    </row>
    <row r="14" spans="1:5" ht="19.5" customHeight="1">
      <c r="A14" s="222"/>
      <c r="B14" s="223"/>
      <c r="C14" s="223"/>
      <c r="D14" s="223"/>
      <c r="E14" s="224"/>
    </row>
    <row r="15" spans="1:5" ht="19.5" customHeight="1">
      <c r="A15" s="222"/>
      <c r="B15" s="223"/>
      <c r="C15" s="223"/>
      <c r="D15" s="223"/>
      <c r="E15" s="224"/>
    </row>
    <row r="16" spans="1:5" ht="19.5" customHeight="1">
      <c r="A16" s="222"/>
      <c r="B16" s="223"/>
      <c r="C16" s="223"/>
      <c r="D16" s="223"/>
      <c r="E16" s="224"/>
    </row>
    <row r="17" spans="1:5" ht="19.5" customHeight="1">
      <c r="A17" s="222"/>
      <c r="B17" s="223"/>
      <c r="C17" s="223"/>
      <c r="D17" s="223"/>
      <c r="E17" s="224"/>
    </row>
    <row r="18" spans="1:5" ht="19.5" customHeight="1">
      <c r="A18" s="222"/>
      <c r="B18" s="223"/>
      <c r="C18" s="223"/>
      <c r="D18" s="223"/>
      <c r="E18" s="224"/>
    </row>
    <row r="19" spans="1:5" ht="19.5" customHeight="1">
      <c r="A19" s="222"/>
      <c r="B19" s="223"/>
      <c r="C19" s="223"/>
      <c r="D19" s="223"/>
      <c r="E19" s="224"/>
    </row>
    <row r="20" spans="1:5" ht="19.5" customHeight="1">
      <c r="A20" s="222"/>
      <c r="B20" s="223"/>
      <c r="C20" s="223"/>
      <c r="D20" s="223"/>
      <c r="E20" s="224"/>
    </row>
    <row r="21" spans="1:5" ht="19.5" customHeight="1">
      <c r="A21" s="222"/>
      <c r="B21" s="223"/>
      <c r="C21" s="223"/>
      <c r="D21" s="223"/>
      <c r="E21" s="224"/>
    </row>
    <row r="22" spans="1:5" ht="19.5" customHeight="1">
      <c r="A22" s="222"/>
      <c r="B22" s="223"/>
      <c r="C22" s="223"/>
      <c r="D22" s="223"/>
      <c r="E22" s="224"/>
    </row>
    <row r="23" spans="1:5" ht="19.5" customHeight="1">
      <c r="A23" s="222"/>
      <c r="B23" s="223"/>
      <c r="C23" s="223"/>
      <c r="D23" s="223"/>
      <c r="E23" s="224"/>
    </row>
    <row r="24" spans="1:5" ht="19.5" customHeight="1">
      <c r="A24" s="222"/>
      <c r="B24" s="223"/>
      <c r="C24" s="223"/>
      <c r="D24" s="223"/>
      <c r="E24" s="224"/>
    </row>
    <row r="25" spans="1:5" ht="19.5" customHeight="1">
      <c r="A25" s="222"/>
      <c r="B25" s="223"/>
      <c r="C25" s="223"/>
      <c r="D25" s="223"/>
      <c r="E25" s="224"/>
    </row>
    <row r="26" spans="1:5" ht="19.5" customHeight="1">
      <c r="A26" s="222"/>
      <c r="B26" s="223"/>
      <c r="C26" s="223"/>
      <c r="D26" s="223"/>
      <c r="E26" s="224"/>
    </row>
    <row r="27" spans="1:5" ht="19.5" customHeight="1">
      <c r="A27" s="222"/>
      <c r="B27" s="223"/>
      <c r="C27" s="223"/>
      <c r="D27" s="223"/>
      <c r="E27" s="224"/>
    </row>
    <row r="28" spans="1:5" ht="19.5" customHeight="1">
      <c r="A28" s="222"/>
      <c r="B28" s="223"/>
      <c r="C28" s="223"/>
      <c r="D28" s="223"/>
      <c r="E28" s="224"/>
    </row>
    <row r="29" spans="1:5" ht="19.5" customHeight="1">
      <c r="A29" s="222"/>
      <c r="B29" s="223"/>
      <c r="C29" s="223"/>
      <c r="D29" s="223"/>
      <c r="E29" s="224"/>
    </row>
    <row r="30" spans="1:5" ht="19.5" customHeight="1">
      <c r="A30" s="222"/>
      <c r="B30" s="223"/>
      <c r="C30" s="223"/>
      <c r="D30" s="223"/>
      <c r="E30" s="224"/>
    </row>
    <row r="31" spans="1:5" ht="19.5" customHeight="1">
      <c r="A31" s="222"/>
      <c r="B31" s="223"/>
      <c r="C31" s="223"/>
      <c r="D31" s="223"/>
      <c r="E31" s="224"/>
    </row>
    <row r="32" spans="1:5" ht="19.5" customHeight="1">
      <c r="A32" s="222"/>
      <c r="B32" s="223"/>
      <c r="C32" s="223"/>
      <c r="D32" s="223"/>
      <c r="E32" s="224"/>
    </row>
    <row r="33" spans="1:5" ht="19.5" customHeight="1">
      <c r="A33" s="222"/>
      <c r="B33" s="223"/>
      <c r="C33" s="223"/>
      <c r="D33" s="223"/>
      <c r="E33" s="224"/>
    </row>
    <row r="34" spans="1:5" ht="19.5" customHeight="1">
      <c r="A34" s="222"/>
      <c r="B34" s="223"/>
      <c r="C34" s="223"/>
      <c r="D34" s="223"/>
      <c r="E34" s="224"/>
    </row>
    <row r="35" spans="1:5" ht="19.5" customHeight="1">
      <c r="A35" s="222"/>
      <c r="B35" s="223"/>
      <c r="C35" s="223"/>
      <c r="D35" s="223"/>
      <c r="E35" s="224"/>
    </row>
    <row r="36" spans="1:5" ht="19.5" customHeight="1">
      <c r="A36" s="222"/>
      <c r="B36" s="223"/>
      <c r="C36" s="223"/>
      <c r="D36" s="223"/>
      <c r="E36" s="224"/>
    </row>
    <row r="37" spans="1:5" ht="19.5" customHeight="1">
      <c r="A37" s="222"/>
      <c r="B37" s="223"/>
      <c r="C37" s="223"/>
      <c r="D37" s="223"/>
      <c r="E37" s="224"/>
    </row>
    <row r="38" spans="1:5" ht="19.5" customHeight="1">
      <c r="A38" s="222"/>
      <c r="B38" s="223"/>
      <c r="C38" s="223"/>
      <c r="D38" s="223"/>
      <c r="E38" s="224"/>
    </row>
    <row r="39" spans="1:5" ht="19.5" customHeight="1">
      <c r="A39" s="222"/>
      <c r="B39" s="223"/>
      <c r="C39" s="223"/>
      <c r="D39" s="223"/>
      <c r="E39" s="224"/>
    </row>
    <row r="40" spans="1:5" ht="19.5" customHeight="1">
      <c r="A40" s="225"/>
      <c r="B40" s="226"/>
      <c r="C40" s="226"/>
      <c r="D40" s="226"/>
      <c r="E40" s="227"/>
    </row>
  </sheetData>
  <sheetProtection sheet="1" objects="1" scenarios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1" r:id="rId2"/>
  <headerFooter scaleWithDoc="0">
    <oddFooter>&amp;L&amp;"Times New Roman,Gras"Le 21 août 2019&amp;C&amp;"Times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SÉ-AQLPA</dc:subject>
  <dc:creator/>
  <cp:keywords/>
  <dc:description/>
  <cp:lastModifiedBy>Webmestre</cp:lastModifiedBy>
  <cp:lastPrinted>2015-07-21T14:49:30Z</cp:lastPrinted>
  <dcterms:created xsi:type="dcterms:W3CDTF">2009-06-30T18:48:08Z</dcterms:created>
  <dcterms:modified xsi:type="dcterms:W3CDTF">2019-08-21T19:23:38Z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0x0101008E7380C13F2B44669476CBFD8A88074000AFBBAA81A6D54DD2BA3A36353D07756300D5C6722F71B7CF4098F8F54BFBAD8EFE</vt:lpwstr>
  </property>
  <property fmtid="{D5CDD505-2E9C-101B-9397-08002B2CF9AE}" pid="3" name="Order">
    <vt:lpwstr>4579500.00000000</vt:lpwstr>
  </property>
  <property fmtid="{D5CDD505-2E9C-101B-9397-08002B2CF9AE}" pid="4" name="Phase">
    <vt:lpwstr>1</vt:lpwstr>
  </property>
  <property fmtid="{D5CDD505-2E9C-101B-9397-08002B2CF9AE}" pid="5" name="Sujet">
    <vt:lpwstr>Budget de participation de SÉ-AQLPA</vt:lpwstr>
  </property>
  <property fmtid="{D5CDD505-2E9C-101B-9397-08002B2CF9AE}" pid="6" name="DiffusablesurleWeb">
    <vt:lpwstr>1</vt:lpwstr>
  </property>
  <property fmtid="{D5CDD505-2E9C-101B-9397-08002B2CF9AE}" pid="7" name="Confidentiel">
    <vt:lpwstr>3</vt:lpwstr>
  </property>
  <property fmtid="{D5CDD505-2E9C-101B-9397-08002B2CF9AE}" pid="8" name="Catégoriededocument">
    <vt:lpwstr>4</vt:lpwstr>
  </property>
  <property fmtid="{D5CDD505-2E9C-101B-9397-08002B2CF9AE}" pid="9" name="Accèsrestreint">
    <vt:lpwstr>0</vt:lpwstr>
  </property>
  <property fmtid="{D5CDD505-2E9C-101B-9397-08002B2CF9AE}" pid="10" name="Copiepapierreçue">
    <vt:lpwstr>0</vt:lpwstr>
  </property>
  <property fmtid="{D5CDD505-2E9C-101B-9397-08002B2CF9AE}" pid="11" name="Deposant">
    <vt:lpwstr>100</vt:lpwstr>
  </property>
  <property fmtid="{D5CDD505-2E9C-101B-9397-08002B2CF9AE}" pid="12" name="Projet">
    <vt:lpwstr>592</vt:lpwstr>
  </property>
  <property fmtid="{D5CDD505-2E9C-101B-9397-08002B2CF9AE}" pid="13" name="Anciennomdudocument">
    <vt:lpwstr>RDÉ R4097-2019 HQT INV2020-SÉ-AQLPA-FRAIS 2019 08 21 0003 Budget TR.xls</vt:lpwstr>
  </property>
  <property fmtid="{D5CDD505-2E9C-101B-9397-08002B2CF9AE}" pid="14" name="Cotedepièce">
    <vt:lpwstr>C-SÉ-AQLPA-0003</vt:lpwstr>
  </property>
  <property fmtid="{D5CDD505-2E9C-101B-9397-08002B2CF9AE}" pid="15" name="Provenance">
    <vt:lpwstr>2</vt:lpwstr>
  </property>
  <property fmtid="{D5CDD505-2E9C-101B-9397-08002B2CF9AE}" pid="16" name="Nombredephaseauprojet">
    <vt:lpwstr>1.00000000000000</vt:lpwstr>
  </property>
  <property fmtid="{D5CDD505-2E9C-101B-9397-08002B2CF9AE}" pid="17" name="Numéroplumitif">
    <vt:lpwstr>0019</vt:lpwstr>
  </property>
  <property fmtid="{D5CDD505-2E9C-101B-9397-08002B2CF9AE}" pid="18" name="Sous-catégorie">
    <vt:lpwstr>24</vt:lpwstr>
  </property>
  <property fmtid="{D5CDD505-2E9C-101B-9397-08002B2CF9AE}" pid="19" name="NonenvoiAlerte">
    <vt:lpwstr>0</vt:lpwstr>
  </property>
  <property fmtid="{D5CDD505-2E9C-101B-9397-08002B2CF9AE}" pid="20" name="Cotedeposant">
    <vt:lpwstr/>
  </property>
  <property fmtid="{D5CDD505-2E9C-101B-9397-08002B2CF9AE}" pid="21" name="Inscritauplumitif">
    <vt:lpwstr>1</vt:lpwstr>
  </property>
  <property fmtid="{D5CDD505-2E9C-101B-9397-08002B2CF9AE}" pid="22" name="Déposant">
    <vt:lpwstr>133</vt:lpwstr>
  </property>
  <property fmtid="{D5CDD505-2E9C-101B-9397-08002B2CF9AE}" pid="23" name="_dlc_DocId">
    <vt:lpwstr>W2HFWTQUJJY6-1326640800-51</vt:lpwstr>
  </property>
  <property fmtid="{D5CDD505-2E9C-101B-9397-08002B2CF9AE}" pid="24" name="_dlc_DocIdItemGuid">
    <vt:lpwstr>a9e8e258-7389-455c-a3b0-c4ade95f4278</vt:lpwstr>
  </property>
  <property fmtid="{D5CDD505-2E9C-101B-9397-08002B2CF9AE}" pid="25" name="_dlc_DocIdUrl">
    <vt:lpwstr>http://s10mtlweb:8081/592/_layouts/15/DocIdRedir.aspx?ID=W2HFWTQUJJY6-1326640800-51, W2HFWTQUJJY6-1326640800-51</vt:lpwstr>
  </property>
  <property fmtid="{D5CDD505-2E9C-101B-9397-08002B2CF9AE}" pid="26" name="display_urn:schemas-microsoft-com:office:office#Editor">
    <vt:lpwstr>Compte système</vt:lpwstr>
  </property>
  <property fmtid="{D5CDD505-2E9C-101B-9397-08002B2CF9AE}" pid="27" name="Cote de piéce">
    <vt:lpwstr>C-SÉ-AQLPA-0003</vt:lpwstr>
  </property>
  <property fmtid="{D5CDD505-2E9C-101B-9397-08002B2CF9AE}" pid="28" name="Inscrit au plumitif">
    <vt:lpwstr>1</vt:lpwstr>
  </property>
  <property fmtid="{D5CDD505-2E9C-101B-9397-08002B2CF9AE}" pid="29" name="Ne pas envoyer d'alerte">
    <vt:lpwstr>0</vt:lpwstr>
  </property>
  <property fmtid="{D5CDD505-2E9C-101B-9397-08002B2CF9AE}" pid="30" name="Numéro plumitif">
    <vt:lpwstr>19.0000000000000</vt:lpwstr>
  </property>
  <property fmtid="{D5CDD505-2E9C-101B-9397-08002B2CF9AE}" pid="31" name="display_urn:schemas-microsoft-com:office:office#Author">
    <vt:lpwstr>Compte système</vt:lpwstr>
  </property>
  <property fmtid="{D5CDD505-2E9C-101B-9397-08002B2CF9AE}" pid="32" name="Diffusable sur le Web">
    <vt:lpwstr>1</vt:lpwstr>
  </property>
  <property fmtid="{D5CDD505-2E9C-101B-9397-08002B2CF9AE}" pid="33" name="Copie papier reçue">
    <vt:lpwstr>0</vt:lpwstr>
  </property>
  <property fmtid="{D5CDD505-2E9C-101B-9397-08002B2CF9AE}" pid="34" name="Catégorie de document">
    <vt:lpwstr>17</vt:lpwstr>
  </property>
  <property fmtid="{D5CDD505-2E9C-101B-9397-08002B2CF9AE}" pid="35" name="Cote de déposant">
    <vt:lpwstr/>
  </property>
</Properties>
</file>