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<sst xmlns="http://schemas.openxmlformats.org/spreadsheetml/2006/main" count="279" uniqueCount="197">
  <si>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</si>
  <si>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</si>
  <si>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</si>
  <si>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</si>
  <si>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</si>
  <si>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</si>
  <si>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</si>
  <si>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</si>
  <si>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</si>
  <si>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</si>
  <si>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</si>
  <si>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</si>
  <si>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</si>
  <si>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</si>
  <si>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</si>
  <si>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</si>
  <si>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</si>
  <si>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</si>
  <si>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</si>
  <si>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</si>
  <si>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</si>
  <si>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</si>
  <si>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</si>
  <si>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</si>
  <si>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</si>
  <si>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</si>
  <si>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</si>
  <si>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</si>
  <si>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</si>
  <si>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</si>
  <si>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</si>
  <si>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</si>
  <si>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</si>
  <si>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</si>
  <si>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</si>
  <si>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</si>
  <si>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</si>
  <si>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</si>
  <si>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</si>
  <si>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</si>
  <si>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</si>
  <si>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</si>
  <si>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</si>
  <si>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</si>
  <si>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</si>
  <si>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</si>
  <si>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</si>
  <si>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</si>
  <si>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</si>
  <si>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</si>
  <si>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</si>
  <si>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</si>
  <si>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</si>
  <si>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</si>
  <si>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</si>
  <si>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</si>
  <si>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</si>
  <si>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</si>
  <si>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</si>
  <si>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</si>
  <si>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</si>
  <si>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</si>
  <si>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</si>
  <si>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</si>
  <si>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</si>
  <si>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</si>
  <si>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</si>
  <si>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</si>
  <si>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</si>
  <si>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</si>
  <si>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</si>
  <si>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</si>
  <si>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</si>
  <si>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</si>
  <si>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</si>
  <si>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</si>
  <si>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</si>
  <si>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</si>
  <si>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</si>
  <si>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</si>
  <si>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</si>
  <si>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</si>
  <si>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</si>
  <si>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</si>
  <si>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</si>
  <si>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</si>
  <si>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</si>
  <si>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</si>
  <si>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</si>
  <si>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</si>
  <si>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</si>
  <si>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</si>
  <si>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</si>
  <si>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</si>
  <si>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</si>
  <si>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</si>
  <si>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</si>
  <si>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</si>
  <si>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</si>
  <si>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</si>
  <si>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</si>
  <si>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</si>
  <si>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</si>
  <si>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</si>
  <si>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</si>
  <si>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</si>
  <si>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</si>
  <si>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</si>
  <si>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</si>
  <si>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</si>
  <si>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</si>
  <si>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</si>
  <si>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</si>
  <si>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</si>
  <si>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</si>
  <si>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</si>
  <si>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</si>
  <si>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</si>
  <si>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</si>
  <si>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</si>
  <si>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</si>
  <si>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</si>
  <si>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</si>
  <si>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</si>
  <si>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</si>
  <si>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</si>
  <si>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</si>
  <si>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</si>
  <si>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</si>
  <si>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</si>
  <si>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</si>
  <si>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</si>
  <si>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</si>
  <si>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</si>
  <si>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</si>
  <si>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</si>
  <si>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</si>
  <si>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</si>
  <si>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</si>
  <si>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</si>
  <si>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</si>
  <si>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</si>
  <si>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</si>
  <si>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</si>
  <si>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</si>
  <si>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</si>
  <si>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</si>
  <si>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</si>
  <si>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</si>
  <si>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</si>
  <si>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</si>
  <si>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</si>
  <si>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</si>
  <si>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</si>
  <si>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</si>
  <si>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</si>
  <si>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</si>
  <si>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</si>
  <si>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</si>
  <si>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</si>
  <si>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</si>
  <si>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</si>
  <si>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</si>
  <si>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</si>
  <si>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</si>
  <si>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</si>
  <si>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</si>
  <si>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</si>
  <si>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</si>
  <si>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</si>
  <si>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</si>
  <si>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</si>
  <si>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</si>
  <si>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</si>
  <si>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</si>
  <si>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</si>
  <si>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</si>
  <si>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</si>
  <si>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</si>
  <si>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</si>
  <si>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</si>
  <si>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</si>
  <si>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</si>
  <si>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R-4110-2019</t>
  </si>
  <si>
    <t>2019-11-13 à 2020-08-28</t>
  </si>
  <si>
    <t>PIERRE PELLETIER</t>
  </si>
  <si>
    <t>15+</t>
  </si>
  <si>
    <t>EXTERNE</t>
  </si>
  <si>
    <t>LÉVIS</t>
  </si>
  <si>
    <t>PAUL PAQUIN</t>
  </si>
  <si>
    <t>PIERRE VÉZINA</t>
  </si>
  <si>
    <t>JOCELYN B. ALLARD</t>
  </si>
  <si>
    <t>INTERNE</t>
  </si>
  <si>
    <t>BROSSARD</t>
  </si>
  <si>
    <t>QUÉBEC</t>
  </si>
  <si>
    <t>MONTRÉAL</t>
  </si>
  <si>
    <t>SEPTEMBRE</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</si>
</sst>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23">
      <selection activeCell="D19" sqref="D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16"/>
      <c r="C6" s="317"/>
      <c r="D6" s="318"/>
      <c r="E6" s="4"/>
      <c r="F6" s="4"/>
      <c r="G6" s="4"/>
      <c r="H6" s="4"/>
      <c r="I6" s="4"/>
      <c r="J6" s="4"/>
      <c r="K6" s="4"/>
      <c r="L6" s="4"/>
      <c r="M6" s="4"/>
      <c r="N6" s="4"/>
      <c r="O6" s="4"/>
      <c r="P6" s="4"/>
    </row>
    <row r="7" spans="1:16" ht="18.75" customHeight="1">
      <c r="A7" s="319" t="s">
        <v>96</v>
      </c>
      <c r="B7" s="320"/>
      <c r="C7" s="321"/>
      <c r="D7" s="187"/>
      <c r="E7" s="4"/>
      <c r="F7" s="4"/>
      <c r="G7" s="4"/>
      <c r="H7" s="4"/>
      <c r="I7" s="4"/>
      <c r="J7" s="4"/>
      <c r="K7" s="4"/>
      <c r="L7" s="4"/>
      <c r="M7" s="4"/>
      <c r="N7" s="4"/>
      <c r="O7" s="4"/>
      <c r="P7" s="4"/>
    </row>
    <row r="8" spans="1:16" ht="18.75" customHeight="1">
      <c r="A8" s="319" t="s">
        <v>169</v>
      </c>
      <c r="B8" s="322"/>
      <c r="C8" s="323"/>
      <c r="D8" s="188"/>
      <c r="E8" s="4"/>
      <c r="F8" s="4"/>
      <c r="G8" s="4"/>
      <c r="H8" s="4"/>
      <c r="I8" s="4"/>
      <c r="J8" s="4"/>
      <c r="K8" s="4"/>
      <c r="L8" s="4"/>
      <c r="M8" s="4"/>
      <c r="N8" s="4"/>
      <c r="O8" s="4"/>
      <c r="P8" s="4"/>
    </row>
    <row r="9" spans="1:16" ht="18.75" customHeight="1">
      <c r="A9" s="324" t="s">
        <v>168</v>
      </c>
      <c r="B9" s="325"/>
      <c r="C9" s="326"/>
      <c r="D9" s="189"/>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185</v>
      </c>
      <c r="B12" s="191" t="s">
        <v>186</v>
      </c>
      <c r="C12" s="191" t="s">
        <v>187</v>
      </c>
      <c r="D12" s="192" t="s">
        <v>188</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189</v>
      </c>
      <c r="B17" s="191" t="s">
        <v>186</v>
      </c>
      <c r="C17" s="191" t="s">
        <v>187</v>
      </c>
      <c r="D17" s="192" t="s">
        <v>193</v>
      </c>
      <c r="E17" s="9"/>
      <c r="F17" s="4"/>
      <c r="G17" s="4"/>
      <c r="H17" s="4"/>
      <c r="I17" s="4"/>
      <c r="J17" s="4"/>
      <c r="K17" s="4"/>
      <c r="L17" s="4"/>
      <c r="M17" s="4"/>
      <c r="N17" s="4"/>
      <c r="O17" s="4"/>
      <c r="P17" s="4"/>
    </row>
    <row r="18" spans="1:16" ht="27" customHeight="1">
      <c r="A18" s="193" t="s">
        <v>190</v>
      </c>
      <c r="B18" s="191" t="s">
        <v>186</v>
      </c>
      <c r="C18" s="194" t="s">
        <v>192</v>
      </c>
      <c r="D18" s="195" t="s">
        <v>194</v>
      </c>
      <c r="E18" s="9"/>
      <c r="F18" s="4"/>
      <c r="G18" s="4"/>
      <c r="H18" s="4"/>
      <c r="I18" s="4"/>
      <c r="J18" s="4"/>
      <c r="K18" s="4"/>
      <c r="L18" s="4"/>
      <c r="M18" s="4"/>
      <c r="N18" s="4"/>
      <c r="O18" s="4"/>
      <c r="P18" s="4"/>
    </row>
    <row r="19" spans="1:16" ht="27" customHeight="1">
      <c r="A19" s="193" t="s">
        <v>191</v>
      </c>
      <c r="B19" s="191" t="s">
        <v>186</v>
      </c>
      <c r="C19" s="194" t="s">
        <v>192</v>
      </c>
      <c r="D19" s="195" t="s">
        <v>195</v>
      </c>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R-4110-2019</v>
      </c>
      <c r="C4" s="210" t="s">
        <v>16</v>
      </c>
      <c r="D4" s="127" t="str">
        <f>Identification!D5</f>
        <v>2019-11-13 à 2020-08-28</v>
      </c>
      <c r="E4" s="11"/>
      <c r="F4" s="4"/>
      <c r="G4" s="4"/>
      <c r="H4" s="4"/>
      <c r="I4" s="4"/>
      <c r="J4" s="4"/>
      <c r="K4" s="4"/>
      <c r="L4" s="4"/>
      <c r="M4" s="4"/>
      <c r="N4" s="4"/>
      <c r="O4" s="4"/>
      <c r="P4" s="4"/>
    </row>
    <row r="5" spans="1:16" ht="26.25" customHeight="1">
      <c r="A5" s="178" t="s">
        <v>1</v>
      </c>
      <c r="B5" s="347">
        <f>Identification!B6:D6</f>
        <v>0</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60</v>
      </c>
      <c r="C9" s="304">
        <f>Honoraires!D14</f>
        <v>0</v>
      </c>
      <c r="D9" s="128">
        <f>Honoraires!H14</f>
        <v>15300</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187.75</v>
      </c>
      <c r="C11" s="304">
        <f>Honoraires!D20</f>
        <v>0</v>
      </c>
      <c r="D11" s="128">
        <f>Honoraires!H20</f>
        <v>30380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247.8</v>
      </c>
      <c r="C19" s="246">
        <f>C9+C11+C13+C15+C17</f>
        <v>0</v>
      </c>
      <c r="D19" s="247">
        <f>D9+D11+D13+D15+D17</f>
        <v>45680</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1370.4</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1370.4</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47050.4</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24">
      <selection activeCell="G18" sqref="G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R-4110-2019</v>
      </c>
      <c r="D4" s="380" t="s">
        <v>16</v>
      </c>
      <c r="E4" s="381"/>
      <c r="F4" s="375" t="str">
        <f>Identification!D5</f>
        <v>2019-11-13 à 2020-08-28</v>
      </c>
      <c r="G4" s="376"/>
      <c r="H4" s="377"/>
      <c r="I4" s="11"/>
      <c r="J4" s="11"/>
      <c r="K4" s="11"/>
      <c r="L4" s="11"/>
      <c r="M4" s="11"/>
      <c r="N4" s="11"/>
      <c r="O4" s="11"/>
      <c r="P4" s="11"/>
      <c r="Q4" s="11"/>
    </row>
    <row r="5" spans="1:17" ht="26.25" customHeight="1">
      <c r="A5" s="132" t="s">
        <v>1</v>
      </c>
      <c r="B5" s="133"/>
      <c r="C5" s="347">
        <f>Identification!B6</f>
        <v>0</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PIERRE PELLETIER</v>
      </c>
      <c r="C10" s="251">
        <v>60</v>
      </c>
      <c r="D10" s="251"/>
      <c r="E10" s="252">
        <v>255</v>
      </c>
      <c r="F10" s="171">
        <f>ROUND(((D10*E10)+(C10*E10)),2)</f>
        <v>15300</v>
      </c>
      <c r="G10" s="258"/>
      <c r="H10" s="168">
        <f>ROUND(F10+G10,2)</f>
        <v>15300</v>
      </c>
      <c r="I10" s="11"/>
      <c r="J10" s="11"/>
      <c r="K10" s="11"/>
      <c r="L10" s="11"/>
      <c r="M10" s="11"/>
      <c r="N10" s="11"/>
      <c r="O10" s="11"/>
      <c r="P10" s="11"/>
      <c r="Q10" s="11"/>
    </row>
    <row r="11" spans="1:17" ht="20.25" customHeight="1">
      <c r="A11" s="372"/>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60</v>
      </c>
      <c r="D14" s="160">
        <f>SUM(D10:D13)</f>
        <v>0</v>
      </c>
      <c r="E14" s="369"/>
      <c r="F14" s="161">
        <f>F10+F11+F12+F13</f>
        <v>15300</v>
      </c>
      <c r="G14" s="161">
        <f>G10+G11+G12+G13</f>
        <v>0</v>
      </c>
      <c r="H14" s="162">
        <f>ROUND(F14+G14,2)</f>
        <v>15300</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PAUL PAQUIN</v>
      </c>
      <c r="C16" s="251">
        <v>128</v>
      </c>
      <c r="D16" s="251"/>
      <c r="E16" s="252">
        <v>200</v>
      </c>
      <c r="F16" s="171">
        <f>ROUND(((D16*E16)+(C16*E16)),2)</f>
        <v>25600</v>
      </c>
      <c r="G16" s="258"/>
      <c r="H16" s="168">
        <f>ROUND(F16+G16,2)</f>
        <v>25600</v>
      </c>
      <c r="I16" s="11"/>
      <c r="J16" s="11"/>
      <c r="K16" s="11"/>
      <c r="L16" s="11"/>
      <c r="M16" s="11"/>
      <c r="N16" s="11"/>
      <c r="O16" s="11"/>
      <c r="P16" s="11"/>
      <c r="Q16" s="11"/>
    </row>
    <row r="17" spans="1:17" ht="20.25" customHeight="1">
      <c r="A17" s="372"/>
      <c r="B17" s="148" t="str">
        <f>Identification!A18</f>
        <v>PIERRE VÉZINA</v>
      </c>
      <c r="C17" s="253">
        <v>31</v>
      </c>
      <c r="D17" s="253"/>
      <c r="E17" s="254">
        <v>80</v>
      </c>
      <c r="F17" s="172">
        <f>ROUND(((D17*E17)+(C17*E17)),2)</f>
        <v>2480</v>
      </c>
      <c r="G17" s="259"/>
      <c r="H17" s="169">
        <f>ROUND(F17+G17,2)</f>
        <v>2480</v>
      </c>
      <c r="I17" s="11"/>
      <c r="J17" s="11"/>
      <c r="K17" s="11"/>
      <c r="L17" s="11"/>
      <c r="M17" s="11"/>
      <c r="N17" s="11"/>
      <c r="O17" s="11"/>
      <c r="P17" s="11"/>
      <c r="Q17" s="11"/>
    </row>
    <row r="18" spans="1:17" ht="20.25" customHeight="1">
      <c r="A18" s="372"/>
      <c r="B18" s="149" t="str">
        <f>Identification!A19</f>
        <v>JOCELYN B. ALLARD</v>
      </c>
      <c r="C18" s="253">
        <v>28.75</v>
      </c>
      <c r="D18" s="253"/>
      <c r="E18" s="254">
        <v>80</v>
      </c>
      <c r="F18" s="172">
        <f>ROUND(((D18*E18)+(C18*E18)),2)</f>
        <v>2300</v>
      </c>
      <c r="G18" s="260"/>
      <c r="H18" s="169">
        <f>ROUND(F18+G18,2)</f>
        <v>2300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187.75</v>
      </c>
      <c r="D20" s="160">
        <f>SUM(D16:D19)</f>
        <v>0</v>
      </c>
      <c r="E20" s="369"/>
      <c r="F20" s="161">
        <f>F16+F17+F18+F19</f>
        <v>30380</v>
      </c>
      <c r="G20" s="161">
        <f>G16+G17+G18+G19</f>
        <v>0</v>
      </c>
      <c r="H20" s="162">
        <f>ROUND(F20+G20,2)</f>
        <v>30380</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45680</v>
      </c>
      <c r="G32" s="243">
        <f>G14+G20+G24+G28+G30</f>
        <v>0</v>
      </c>
      <c r="H32" s="244">
        <f>H14+H20+H24+H28+H30</f>
        <v>45680</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4" t="s">
        <v>171</v>
      </c>
      <c r="B3" s="395"/>
      <c r="C3" s="395"/>
      <c r="D3" s="395"/>
      <c r="E3" s="396"/>
      <c r="F3" s="396"/>
      <c r="G3" s="11"/>
      <c r="H3" s="11"/>
      <c r="I3" s="11"/>
      <c r="J3" s="11"/>
      <c r="K3" s="11"/>
      <c r="L3" s="11"/>
      <c r="M3" s="11"/>
      <c r="N3" s="11"/>
      <c r="O3" s="11"/>
      <c r="P3" s="11"/>
    </row>
    <row r="4" spans="1:16" ht="26.25" customHeight="1">
      <c r="A4" s="3" t="s">
        <v>0</v>
      </c>
      <c r="B4" s="126" t="str">
        <f>Identification!B5</f>
        <v>R-4110-2019</v>
      </c>
      <c r="C4" s="397" t="s">
        <v>16</v>
      </c>
      <c r="D4" s="398"/>
      <c r="E4" s="399" t="str">
        <f>Identification!D5</f>
        <v>2019-11-13 à 2020-08-28</v>
      </c>
      <c r="F4" s="400"/>
      <c r="G4" s="11"/>
      <c r="H4" s="11"/>
      <c r="I4" s="11"/>
      <c r="J4" s="11"/>
      <c r="K4" s="11"/>
      <c r="L4" s="11"/>
      <c r="M4" s="11"/>
      <c r="N4" s="11"/>
      <c r="O4" s="11"/>
      <c r="P4" s="11"/>
    </row>
    <row r="5" spans="1:16" ht="26.25" customHeight="1">
      <c r="A5" s="10" t="s">
        <v>1</v>
      </c>
      <c r="B5" s="401">
        <f>Identification!B6:D6</f>
        <v>0</v>
      </c>
      <c r="C5" s="402"/>
      <c r="D5" s="402"/>
      <c r="E5" s="402"/>
      <c r="F5" s="403"/>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411" t="s">
        <v>104</v>
      </c>
      <c r="B7" s="412"/>
      <c r="C7" s="412"/>
      <c r="D7" s="412"/>
      <c r="E7" s="413"/>
      <c r="F7" s="41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4" t="s">
        <v>10</v>
      </c>
      <c r="C11" s="59"/>
      <c r="D11" s="266"/>
      <c r="E11" s="266"/>
      <c r="F11" s="37">
        <f>ROUND(D11+E11,2)</f>
        <v>0</v>
      </c>
      <c r="G11" s="11"/>
      <c r="H11" s="11"/>
      <c r="I11" s="11"/>
      <c r="J11" s="11"/>
      <c r="K11" s="11"/>
      <c r="L11" s="11"/>
      <c r="M11" s="11"/>
      <c r="N11" s="11"/>
      <c r="O11" s="11"/>
      <c r="P11" s="11"/>
    </row>
    <row r="12" spans="1:16" ht="27" customHeight="1">
      <c r="A12" s="44" t="s">
        <v>11</v>
      </c>
      <c r="B12" s="405"/>
      <c r="C12" s="60"/>
      <c r="D12" s="266"/>
      <c r="E12" s="266"/>
      <c r="F12" s="37">
        <f>ROUND(D12+E12,2)</f>
        <v>0</v>
      </c>
      <c r="G12" s="11"/>
      <c r="H12" s="11"/>
      <c r="I12" s="11"/>
      <c r="J12" s="11"/>
      <c r="K12" s="11"/>
      <c r="L12" s="11"/>
      <c r="M12" s="11"/>
      <c r="N12" s="11"/>
      <c r="O12" s="11"/>
      <c r="P12" s="11"/>
    </row>
    <row r="13" spans="1:16" ht="26.25" customHeight="1">
      <c r="A13" s="45" t="s">
        <v>12</v>
      </c>
      <c r="B13" s="406"/>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1" t="s">
        <v>92</v>
      </c>
      <c r="B23" s="412"/>
      <c r="C23" s="412"/>
      <c r="D23" s="412"/>
      <c r="E23" s="413"/>
      <c r="F23" s="41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160</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4" t="s">
        <v>171</v>
      </c>
      <c r="B3" s="395"/>
      <c r="C3" s="395"/>
      <c r="D3" s="395"/>
      <c r="E3" s="396"/>
      <c r="F3" s="396"/>
      <c r="G3" s="396"/>
      <c r="H3" s="11"/>
      <c r="I3" s="4"/>
      <c r="J3" s="4"/>
      <c r="K3" s="4"/>
      <c r="L3" s="4"/>
      <c r="M3" s="4"/>
      <c r="N3" s="4"/>
      <c r="O3" s="4"/>
      <c r="P3" s="4"/>
    </row>
    <row r="4" spans="1:16" ht="26.25" customHeight="1">
      <c r="A4" s="434" t="s">
        <v>0</v>
      </c>
      <c r="B4" s="435"/>
      <c r="C4" s="126" t="str">
        <f>Identification!B5</f>
        <v>R-4110-2019</v>
      </c>
      <c r="D4" s="436" t="s">
        <v>16</v>
      </c>
      <c r="E4" s="437"/>
      <c r="F4" s="432" t="str">
        <f>Identification!D5</f>
        <v>2019-11-13 à 2020-08-28</v>
      </c>
      <c r="G4" s="433"/>
      <c r="H4" s="11"/>
      <c r="I4" s="4"/>
      <c r="J4" s="4"/>
      <c r="K4" s="4"/>
      <c r="L4" s="4"/>
      <c r="M4" s="4"/>
      <c r="N4" s="4"/>
      <c r="O4" s="4"/>
      <c r="P4" s="4"/>
    </row>
    <row r="5" spans="1:16" ht="26.25" customHeight="1">
      <c r="A5" s="424" t="s">
        <v>1</v>
      </c>
      <c r="B5" s="425"/>
      <c r="C5" s="426">
        <f>Identification!B6</f>
        <v>0</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3">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R-4110-2019</v>
      </c>
      <c r="E2" s="452"/>
      <c r="F2" s="452"/>
      <c r="G2" s="452"/>
      <c r="H2" s="453"/>
      <c r="I2" s="453"/>
      <c r="J2" s="83"/>
      <c r="K2" s="93"/>
      <c r="L2" s="93"/>
      <c r="M2" s="93"/>
      <c r="N2" s="93"/>
      <c r="O2" s="93"/>
      <c r="P2" s="93"/>
    </row>
    <row r="3" spans="1:16" ht="21.75" customHeight="1">
      <c r="A3" s="82" t="s">
        <v>1</v>
      </c>
      <c r="B3" s="82"/>
      <c r="C3" s="94"/>
      <c r="D3" s="451">
        <f>Identification!B6</f>
        <v>0</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t="s">
        <v>185</v>
      </c>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t="s">
        <v>188</v>
      </c>
      <c r="C12" s="454"/>
      <c r="D12" s="454"/>
      <c r="E12" s="454"/>
      <c r="F12" s="87" t="s">
        <v>129</v>
      </c>
      <c r="G12" s="112"/>
      <c r="H12" s="112"/>
      <c r="I12" s="82"/>
      <c r="J12" s="82"/>
      <c r="K12" s="98"/>
      <c r="L12" s="98"/>
      <c r="M12" s="98"/>
      <c r="N12" s="98"/>
      <c r="O12" s="98"/>
      <c r="P12" s="98"/>
    </row>
    <row r="13" spans="1:16" ht="21" customHeight="1">
      <c r="A13" s="78" t="s">
        <v>130</v>
      </c>
      <c r="B13" s="91">
        <v>8</v>
      </c>
      <c r="C13" s="88" t="s">
        <v>131</v>
      </c>
      <c r="D13" s="113" t="s">
        <v>196</v>
      </c>
      <c r="E13" s="457">
        <v>2020</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intérimaires de l'AQCIE-CIFQ</dc:subject>
  <dc:creator>Bouthillette, Annie</dc:creator>
  <cp:keywords/>
  <dc:description/>
  <cp:lastModifiedBy>Pierre Pelletier</cp:lastModifiedBy>
  <cp:lastPrinted>2020-09-08T18:35:39Z</cp:lastPrinted>
  <dcterms:created xsi:type="dcterms:W3CDTF">2003-06-11T13:22:16Z</dcterms:created>
  <dcterms:modified xsi:type="dcterms:W3CDTF">2020-09-08T18:36:05Z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1016</vt:lpwstr>
  </property>
  <property fmtid="{D5CDD505-2E9C-101B-9397-08002B2CF9AE}" pid="11" name="Deposa">
    <vt:lpwstr>133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5279700.00000000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14</vt:lpwstr>
  </property>
  <property fmtid="{D5CDD505-2E9C-101B-9397-08002B2CF9AE}" pid="19" name="Suj">
    <vt:lpwstr>Demande de paiement de frais intérimaires de l'AQCIE-CIFQ</vt:lpwstr>
  </property>
  <property fmtid="{D5CDD505-2E9C-101B-9397-08002B2CF9AE}" pid="20" name="Numéroplumit">
    <vt:lpwstr>0335</vt:lpwstr>
  </property>
  <property fmtid="{D5CDD505-2E9C-101B-9397-08002B2CF9AE}" pid="21" name="Cotedepiè">
    <vt:lpwstr>C-AQCIE-CIFQ-0014</vt:lpwstr>
  </property>
  <property fmtid="{D5CDD505-2E9C-101B-9397-08002B2CF9AE}" pid="22" name="Anciennomdudocume">
    <vt:lpwstr>R-4110-2019 Demande de frais AQCIE-CIFQ.xls</vt:lpwstr>
  </property>
  <property fmtid="{D5CDD505-2E9C-101B-9397-08002B2CF9AE}" pid="23" name="_dlc_Doc">
    <vt:lpwstr>W2HFWTQUJJY6-48095035-359</vt:lpwstr>
  </property>
  <property fmtid="{D5CDD505-2E9C-101B-9397-08002B2CF9AE}" pid="24" name="_dlc_DocIdItemGu">
    <vt:lpwstr>bdc14b6e-3303-49e9-b3fa-3bc5f294ca13</vt:lpwstr>
  </property>
  <property fmtid="{D5CDD505-2E9C-101B-9397-08002B2CF9AE}" pid="25" name="_dlc_DocIdU">
    <vt:lpwstr>http://s10mtlweb:8081/1016/_layouts/15/DocIdRedir.aspx?ID=W2HFWTQUJJY6-48095035-359, W2HFWTQUJJY6-48095035-359</vt:lpwstr>
  </property>
  <property fmtid="{D5CDD505-2E9C-101B-9397-08002B2CF9AE}" pid="26" name="display_urn:schemas-microsoft-com:office:office#Edit">
    <vt:lpwstr>Eccles, Natalie</vt:lpwstr>
  </property>
  <property fmtid="{D5CDD505-2E9C-101B-9397-08002B2CF9AE}" pid="27" name="Cote de pié">
    <vt:lpwstr>C-AQCIE-CIFQ-0014</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335.000000000000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