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<sst xmlns="http://schemas.openxmlformats.org/spreadsheetml/2006/main" count="126" uniqueCount="90">
  <si>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</si>
  <si>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</si>
  <si>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</si>
  <si>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</si>
  <si>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</si>
  <si>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</si>
  <si>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</si>
  <si>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</si>
  <si>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</si>
  <si>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</si>
  <si>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</si>
  <si>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</si>
  <si>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</si>
  <si>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</si>
  <si>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</si>
  <si>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</si>
  <si>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</si>
  <si>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</si>
  <si>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</si>
  <si>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</si>
  <si>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</si>
  <si>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</si>
  <si>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</si>
  <si>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</si>
  <si>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</si>
  <si>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</si>
  <si>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</si>
  <si>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</si>
  <si>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</si>
  <si>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</si>
  <si>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</si>
  <si>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</si>
  <si>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</si>
  <si>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</si>
  <si>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</si>
  <si>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</si>
  <si>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</si>
  <si>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</si>
  <si>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</si>
  <si>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</si>
  <si>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</si>
  <si>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</si>
  <si>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</si>
  <si>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</si>
  <si>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</si>
  <si>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</si>
  <si>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</si>
  <si>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</si>
  <si>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</si>
  <si>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</si>
  <si>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</si>
  <si>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</si>
  <si>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</si>
  <si>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</si>
  <si>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</si>
  <si>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</si>
  <si>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</si>
  <si>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</si>
  <si>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</si>
  <si>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</si>
  <si>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</si>
  <si>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</si>
  <si>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</si>
  <si>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</si>
  <si>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</si>
  <si>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</si>
  <si>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</si>
  <si>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Externe</t>
  </si>
  <si>
    <t>Montréal</t>
  </si>
  <si>
    <t>Me D. Neuman</t>
  </si>
  <si>
    <t>Contingences</t>
  </si>
  <si>
    <t>Lévis</t>
  </si>
  <si>
    <t>R-4110-2019</t>
  </si>
  <si>
    <t>Préparation de l'audience</t>
  </si>
  <si>
    <t>Argumentation</t>
  </si>
  <si>
    <t>Conseil des Atikamekw d’Opitciwan (« Opitciwan »)</t>
  </si>
  <si>
    <t>Non</t>
  </si>
  <si>
    <t>Non applicable</t>
  </si>
  <si>
    <t>Plus de 34 ans</t>
  </si>
  <si>
    <t>Voir la demande d'intervention et demande d'autorisation de loger cette demande hors délai et la liste des sujets.</t>
  </si>
  <si>
    <t>Plus de 15 ans</t>
  </si>
  <si>
    <t>Interne</t>
  </si>
  <si>
    <t>Opitciwan</t>
  </si>
  <si>
    <t>M. Paul Michaud</t>
  </si>
  <si>
    <t>M. Grégoire Lemay</t>
  </si>
  <si>
    <t>Mashteuiatsh</t>
  </si>
  <si>
    <t>M. J-Claude Mequish</t>
  </si>
  <si>
    <t>Étude de la preuve , demande d'intervention et de permission, recherche des pièces et réponse à HQD</t>
  </si>
  <si>
    <t>Mémoire et réponses aux DDR</t>
  </si>
  <si>
    <t>Audience (Prévision de présence requise)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</si>
</sst>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82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185" fontId="2" fillId="37" borderId="44" xfId="46" applyNumberFormat="1" applyFont="1" applyFill="1" applyBorder="1" applyAlignment="1" applyProtection="1">
      <alignment vertical="center" wrapText="1"/>
      <protection/>
    </xf>
    <xf numFmtId="185" fontId="2" fillId="37" borderId="45" xfId="46" applyNumberFormat="1" applyFont="1" applyFill="1" applyBorder="1" applyAlignment="1" applyProtection="1">
      <alignment vertical="center" wrapText="1"/>
      <protection/>
    </xf>
    <xf numFmtId="185" fontId="2" fillId="37" borderId="46" xfId="46" applyNumberFormat="1" applyFont="1" applyFill="1" applyBorder="1" applyAlignment="1" applyProtection="1">
      <alignment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16" fillId="36" borderId="47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vertical="center" wrapText="1"/>
      <protection/>
    </xf>
    <xf numFmtId="0" fontId="16" fillId="33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85" fontId="5" fillId="0" borderId="33" xfId="0" applyNumberFormat="1" applyFont="1" applyFill="1" applyBorder="1" applyAlignment="1" applyProtection="1">
      <alignment vertical="center"/>
      <protection/>
    </xf>
    <xf numFmtId="185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185" fontId="5" fillId="37" borderId="42" xfId="0" applyNumberFormat="1" applyFont="1" applyFill="1" applyBorder="1" applyAlignment="1" applyProtection="1">
      <alignment vertical="center"/>
      <protection/>
    </xf>
    <xf numFmtId="185" fontId="35" fillId="0" borderId="34" xfId="0" applyNumberFormat="1" applyFont="1" applyFill="1" applyBorder="1" applyAlignment="1" applyProtection="1">
      <alignment horizontal="center" vertical="center"/>
      <protection/>
    </xf>
    <xf numFmtId="185" fontId="35" fillId="0" borderId="43" xfId="0" applyNumberFormat="1" applyFont="1" applyFill="1" applyBorder="1" applyAlignment="1" applyProtection="1">
      <alignment horizontal="center" vertical="center"/>
      <protection/>
    </xf>
    <xf numFmtId="185" fontId="2" fillId="37" borderId="27" xfId="0" applyNumberFormat="1" applyFont="1" applyFill="1" applyBorder="1" applyAlignment="1" applyProtection="1">
      <alignment vertical="center"/>
      <protection/>
    </xf>
    <xf numFmtId="185" fontId="2" fillId="37" borderId="42" xfId="0" applyNumberFormat="1" applyFont="1" applyFill="1" applyBorder="1" applyAlignment="1" applyProtection="1">
      <alignment vertical="center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70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>
      <alignment vertical="center" wrapText="1"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9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60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>
      <alignment vertical="center"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3" borderId="75" xfId="0" applyFont="1" applyFill="1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/>
      <protection/>
    </xf>
    <xf numFmtId="0" fontId="0" fillId="36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85" fontId="2" fillId="33" borderId="41" xfId="46" applyNumberFormat="1" applyFont="1" applyFill="1" applyBorder="1" applyAlignment="1" applyProtection="1">
      <alignment horizontal="center" vertical="center" wrapText="1"/>
      <protection/>
    </xf>
    <xf numFmtId="185" fontId="2" fillId="33" borderId="29" xfId="46" applyNumberFormat="1" applyFont="1" applyFill="1" applyBorder="1" applyAlignment="1" applyProtection="1">
      <alignment horizontal="center" vertical="center" wrapText="1"/>
      <protection/>
    </xf>
    <xf numFmtId="185" fontId="2" fillId="33" borderId="87" xfId="46" applyNumberFormat="1" applyFont="1" applyFill="1" applyBorder="1" applyAlignment="1" applyProtection="1">
      <alignment horizontal="center" vertical="center" wrapText="1"/>
      <protection/>
    </xf>
    <xf numFmtId="185" fontId="2" fillId="33" borderId="48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164" fontId="33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workbookViewId="0" topLeftCell="A4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R-4110-2019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64" t="str">
        <f>Identification!B5</f>
        <v>Conseil des Atikamekw d’Opitciwan (« Opitciwan »)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116</v>
      </c>
      <c r="C9" s="41">
        <f>Répartition!B30+Répartition!C30+Répartition!D30</f>
        <v>29580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242</v>
      </c>
      <c r="C11" s="41">
        <f>Répartition!E30+Répartition!F30+Répartition!G30+Répartition!H30</f>
        <v>36900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358</v>
      </c>
      <c r="C19" s="47">
        <f>C9+C11+C13+C15+C17</f>
        <v>66480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9" t="s">
        <v>13</v>
      </c>
      <c r="B21" s="170"/>
      <c r="C21" s="171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2" t="s">
        <v>14</v>
      </c>
      <c r="B22" s="173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4"/>
      <c r="C23" s="29">
        <f>ROUND(0.03*C19,2)</f>
        <v>1994.4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18</v>
      </c>
      <c r="B25" s="155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6" t="s">
        <v>57</v>
      </c>
      <c r="B27" s="157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8" t="s">
        <v>21</v>
      </c>
      <c r="B29" s="159"/>
      <c r="C29" s="21">
        <f>C23+C25+C27</f>
        <v>1994.4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60" t="s">
        <v>23</v>
      </c>
      <c r="B31" s="161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51" t="s">
        <v>50</v>
      </c>
      <c r="B33" s="152"/>
      <c r="C33" s="99">
        <f>C19+C29+C31</f>
        <v>68474.4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paperSize="119" r:id="rId2"/>
  <headerFooter alignWithMargins="0">
    <oddFooter>&amp;LLe 22 avril 2021&amp;C&amp;"Times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workbookViewId="0" topLeftCell="A10">
      <selection activeCell="D17" sqref="D17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88" t="s">
        <v>56</v>
      </c>
      <c r="B3" s="189"/>
      <c r="C3" s="189"/>
      <c r="D3" s="189"/>
      <c r="E3" s="189"/>
      <c r="F3" s="106"/>
    </row>
    <row r="4" spans="1:6" ht="24" customHeight="1">
      <c r="A4" s="5" t="s">
        <v>0</v>
      </c>
      <c r="B4" s="190" t="s">
        <v>72</v>
      </c>
      <c r="C4" s="191"/>
      <c r="D4" s="191"/>
      <c r="E4" s="192"/>
      <c r="F4" s="106"/>
    </row>
    <row r="5" spans="1:6" ht="19.5" customHeight="1">
      <c r="A5" s="6" t="s">
        <v>1</v>
      </c>
      <c r="B5" s="193" t="s">
        <v>75</v>
      </c>
      <c r="C5" s="194"/>
      <c r="D5" s="194"/>
      <c r="E5" s="195"/>
      <c r="F5" s="106"/>
    </row>
    <row r="6" spans="1:6" ht="15.75">
      <c r="A6" s="180" t="s">
        <v>26</v>
      </c>
      <c r="B6" s="196"/>
      <c r="C6" s="197"/>
      <c r="D6" s="100" t="s">
        <v>76</v>
      </c>
      <c r="E6" s="101"/>
      <c r="F6" s="106"/>
    </row>
    <row r="7" spans="1:6" ht="19.5" customHeight="1">
      <c r="A7" s="180" t="s">
        <v>40</v>
      </c>
      <c r="B7" s="181"/>
      <c r="C7" s="182"/>
      <c r="D7" s="102" t="s">
        <v>77</v>
      </c>
      <c r="E7" s="103"/>
      <c r="F7" s="106"/>
    </row>
    <row r="8" spans="1:6" ht="21.75" customHeight="1">
      <c r="A8" s="183" t="s">
        <v>41</v>
      </c>
      <c r="B8" s="184"/>
      <c r="C8" s="185"/>
      <c r="D8" s="186"/>
      <c r="E8" s="187"/>
      <c r="F8" s="106"/>
    </row>
    <row r="9" spans="1:6" ht="22.5" customHeight="1">
      <c r="A9" s="200" t="s">
        <v>47</v>
      </c>
      <c r="B9" s="201"/>
      <c r="C9" s="201"/>
      <c r="D9" s="201"/>
      <c r="E9" s="202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69</v>
      </c>
      <c r="B11" s="83" t="s">
        <v>78</v>
      </c>
      <c r="C11" s="83" t="s">
        <v>67</v>
      </c>
      <c r="D11" s="110">
        <v>255</v>
      </c>
      <c r="E11" s="88" t="s">
        <v>68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86</v>
      </c>
      <c r="B15" s="82" t="s">
        <v>80</v>
      </c>
      <c r="C15" s="82" t="s">
        <v>81</v>
      </c>
      <c r="D15" s="113">
        <v>85</v>
      </c>
      <c r="E15" s="88" t="s">
        <v>82</v>
      </c>
      <c r="F15" s="106"/>
    </row>
    <row r="16" spans="1:6" ht="30" customHeight="1">
      <c r="A16" s="57" t="s">
        <v>83</v>
      </c>
      <c r="B16" s="84" t="s">
        <v>80</v>
      </c>
      <c r="C16" s="84" t="s">
        <v>67</v>
      </c>
      <c r="D16" s="111">
        <v>200</v>
      </c>
      <c r="E16" s="89" t="s">
        <v>85</v>
      </c>
      <c r="F16" s="106"/>
    </row>
    <row r="17" spans="1:6" ht="30" customHeight="1">
      <c r="A17" s="57" t="s">
        <v>84</v>
      </c>
      <c r="B17" s="84" t="s">
        <v>80</v>
      </c>
      <c r="C17" s="84" t="s">
        <v>67</v>
      </c>
      <c r="D17" s="111">
        <v>200</v>
      </c>
      <c r="E17" s="89" t="s">
        <v>71</v>
      </c>
      <c r="F17" s="106"/>
    </row>
    <row r="18" spans="1:6" ht="30" customHeight="1">
      <c r="A18" s="58"/>
      <c r="B18" s="85"/>
      <c r="C18" s="85"/>
      <c r="D18" s="112"/>
      <c r="E18" s="92"/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203" t="s">
        <v>10</v>
      </c>
      <c r="C20" s="203" t="s">
        <v>10</v>
      </c>
      <c r="D20" s="113"/>
      <c r="E20" s="88"/>
      <c r="F20" s="106"/>
    </row>
    <row r="21" spans="1:6" ht="30" customHeight="1">
      <c r="A21" s="65"/>
      <c r="B21" s="204"/>
      <c r="C21" s="204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203" t="s">
        <v>10</v>
      </c>
      <c r="C23" s="86"/>
      <c r="D23" s="113"/>
      <c r="E23" s="88"/>
      <c r="F23" s="106"/>
    </row>
    <row r="24" spans="1:6" ht="30" customHeight="1">
      <c r="A24" s="61"/>
      <c r="B24" s="204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203" t="s">
        <v>10</v>
      </c>
      <c r="C26" s="86"/>
      <c r="D26" s="113"/>
      <c r="E26" s="88"/>
      <c r="F26" s="106"/>
    </row>
    <row r="27" spans="1:6" ht="30" customHeight="1">
      <c r="A27" s="61"/>
      <c r="B27" s="204"/>
      <c r="C27" s="87"/>
      <c r="D27" s="112"/>
      <c r="E27" s="91"/>
      <c r="F27" s="106"/>
    </row>
    <row r="28" spans="1:7" ht="15">
      <c r="A28" s="66"/>
      <c r="B28" s="36"/>
      <c r="C28" s="36"/>
      <c r="D28" s="36"/>
      <c r="E28" s="105"/>
      <c r="F28" s="106"/>
      <c r="G28" s="106"/>
    </row>
    <row r="29" spans="1:7" ht="12.75">
      <c r="A29" s="198" t="s">
        <v>34</v>
      </c>
      <c r="B29" s="199"/>
      <c r="C29" s="199"/>
      <c r="D29" s="199"/>
      <c r="E29" s="199"/>
      <c r="F29" s="106"/>
      <c r="G29" s="106"/>
    </row>
    <row r="30" spans="1:7" ht="12.75">
      <c r="A30" s="198" t="s">
        <v>35</v>
      </c>
      <c r="B30" s="199"/>
      <c r="C30" s="199"/>
      <c r="D30" s="199"/>
      <c r="E30" s="199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7:C7"/>
    <mergeCell ref="A8:C8"/>
    <mergeCell ref="D8:E8"/>
    <mergeCell ref="A3:E3"/>
    <mergeCell ref="B4:E4"/>
    <mergeCell ref="B5:E5"/>
    <mergeCell ref="A6:C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paperSize="119" scale="73" r:id="rId2"/>
  <headerFooter>
    <oddFooter>&amp;LLe 22 avril 2021&amp;C&amp;"Times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PageLayoutView="75" workbookViewId="0" topLeftCell="A12">
      <selection activeCell="C13" sqref="C13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R-4110-2019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Conseil des Atikamekw d’Opitciwan (« Opitciwan »)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J-Claude Mequish</v>
      </c>
      <c r="F8" s="49" t="str">
        <f>Identification!A16</f>
        <v>M. Paul Michaud</v>
      </c>
      <c r="G8" s="49" t="str">
        <f>Identification!A17</f>
        <v>M. Grégoire Lemay</v>
      </c>
      <c r="H8" s="63">
        <f>Identification!A18</f>
        <v>0</v>
      </c>
      <c r="I8" s="62">
        <f>Identification!A20</f>
        <v>0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255</v>
      </c>
      <c r="C9" s="73">
        <f>Identification!D12</f>
        <v>0</v>
      </c>
      <c r="D9" s="74">
        <f>Identification!D13</f>
        <v>0</v>
      </c>
      <c r="E9" s="72">
        <f>Identification!D15</f>
        <v>85</v>
      </c>
      <c r="F9" s="73">
        <f>Identification!D16</f>
        <v>200</v>
      </c>
      <c r="G9" s="73">
        <f>Identification!D17</f>
        <v>200</v>
      </c>
      <c r="H9" s="74">
        <f>Identification!D18</f>
        <v>0</v>
      </c>
      <c r="I9" s="72">
        <f>Identification!D20</f>
        <v>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87</v>
      </c>
      <c r="B12" s="120">
        <v>40</v>
      </c>
      <c r="C12" s="121"/>
      <c r="D12" s="122"/>
      <c r="E12" s="123">
        <v>30</v>
      </c>
      <c r="F12" s="124">
        <v>20</v>
      </c>
      <c r="G12" s="124">
        <v>20</v>
      </c>
      <c r="H12" s="122"/>
      <c r="I12" s="123"/>
      <c r="J12" s="122"/>
      <c r="K12" s="123"/>
      <c r="L12" s="122"/>
      <c r="M12" s="123"/>
      <c r="N12" s="122"/>
    </row>
    <row r="13" spans="1:14" ht="30.75" customHeight="1">
      <c r="A13" s="79"/>
      <c r="B13" s="125"/>
      <c r="C13" s="126"/>
      <c r="D13" s="127"/>
      <c r="E13" s="125"/>
      <c r="F13" s="126"/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/>
      <c r="B14" s="125"/>
      <c r="C14" s="126"/>
      <c r="D14" s="127"/>
      <c r="E14" s="125"/>
      <c r="F14" s="126"/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/>
      <c r="B15" s="125"/>
      <c r="C15" s="126"/>
      <c r="D15" s="127"/>
      <c r="E15" s="125"/>
      <c r="F15" s="126"/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/>
      <c r="B16" s="125"/>
      <c r="C16" s="126"/>
      <c r="D16" s="127"/>
      <c r="E16" s="125"/>
      <c r="F16" s="126"/>
      <c r="G16" s="126"/>
      <c r="H16" s="127"/>
      <c r="I16" s="125"/>
      <c r="J16" s="127"/>
      <c r="K16" s="125"/>
      <c r="L16" s="127"/>
      <c r="M16" s="125"/>
      <c r="N16" s="127"/>
    </row>
    <row r="17" spans="1:14" ht="30.75" customHeight="1">
      <c r="A17" s="79"/>
      <c r="B17" s="125"/>
      <c r="C17" s="126"/>
      <c r="D17" s="127"/>
      <c r="E17" s="125"/>
      <c r="F17" s="126"/>
      <c r="G17" s="126"/>
      <c r="H17" s="127"/>
      <c r="I17" s="125"/>
      <c r="J17" s="127"/>
      <c r="K17" s="125"/>
      <c r="L17" s="127"/>
      <c r="M17" s="125"/>
      <c r="N17" s="127"/>
    </row>
    <row r="18" spans="1:14" ht="30.75" customHeight="1">
      <c r="A18" s="79" t="s">
        <v>88</v>
      </c>
      <c r="B18" s="125">
        <v>20</v>
      </c>
      <c r="C18" s="126"/>
      <c r="D18" s="127"/>
      <c r="E18" s="125">
        <v>30</v>
      </c>
      <c r="F18" s="126">
        <v>20</v>
      </c>
      <c r="G18" s="126">
        <v>20</v>
      </c>
      <c r="H18" s="127"/>
      <c r="I18" s="125"/>
      <c r="J18" s="127"/>
      <c r="K18" s="125"/>
      <c r="L18" s="127"/>
      <c r="M18" s="125"/>
      <c r="N18" s="127"/>
    </row>
    <row r="19" spans="1:14" ht="30.75" customHeight="1">
      <c r="A19" s="79" t="s">
        <v>73</v>
      </c>
      <c r="B19" s="125">
        <v>5</v>
      </c>
      <c r="C19" s="126"/>
      <c r="D19" s="127"/>
      <c r="E19" s="125">
        <v>10</v>
      </c>
      <c r="F19" s="126">
        <v>5</v>
      </c>
      <c r="G19" s="126">
        <v>5</v>
      </c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89</v>
      </c>
      <c r="B20" s="125">
        <v>20</v>
      </c>
      <c r="C20" s="126"/>
      <c r="D20" s="127"/>
      <c r="E20" s="125">
        <v>20</v>
      </c>
      <c r="F20" s="126">
        <v>20</v>
      </c>
      <c r="G20" s="126">
        <v>20</v>
      </c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 t="s">
        <v>74</v>
      </c>
      <c r="B21" s="125">
        <v>30</v>
      </c>
      <c r="C21" s="126"/>
      <c r="D21" s="127"/>
      <c r="E21" s="126">
        <v>5</v>
      </c>
      <c r="F21" s="126">
        <v>5</v>
      </c>
      <c r="G21" s="126">
        <v>5</v>
      </c>
      <c r="H21" s="127"/>
      <c r="I21" s="128"/>
      <c r="J21" s="127"/>
      <c r="K21" s="128"/>
      <c r="L21" s="127"/>
      <c r="M21" s="128"/>
      <c r="N21" s="127"/>
    </row>
    <row r="22" spans="1:14" ht="30.75" customHeight="1">
      <c r="A22" s="79" t="s">
        <v>70</v>
      </c>
      <c r="B22" s="125">
        <v>1</v>
      </c>
      <c r="C22" s="126"/>
      <c r="D22" s="127"/>
      <c r="E22" s="125">
        <v>5</v>
      </c>
      <c r="F22" s="126">
        <v>1</v>
      </c>
      <c r="G22" s="126">
        <v>1</v>
      </c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116</v>
      </c>
      <c r="C25" s="145">
        <f t="shared" si="0"/>
        <v>0</v>
      </c>
      <c r="D25" s="145">
        <f>SUM(D12:D24)</f>
        <v>0</v>
      </c>
      <c r="E25" s="145">
        <f t="shared" si="0"/>
        <v>100</v>
      </c>
      <c r="F25" s="145">
        <f t="shared" si="0"/>
        <v>71</v>
      </c>
      <c r="G25" s="145">
        <f t="shared" si="0"/>
        <v>71</v>
      </c>
      <c r="H25" s="145">
        <f t="shared" si="0"/>
        <v>0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29580</v>
      </c>
      <c r="C26" s="146">
        <f t="shared" si="1"/>
        <v>0</v>
      </c>
      <c r="D26" s="146">
        <f t="shared" si="1"/>
        <v>0</v>
      </c>
      <c r="E26" s="146">
        <f t="shared" si="1"/>
        <v>8500</v>
      </c>
      <c r="F26" s="146">
        <f t="shared" si="1"/>
        <v>14200</v>
      </c>
      <c r="G26" s="146">
        <f t="shared" si="1"/>
        <v>14200</v>
      </c>
      <c r="H26" s="146">
        <f t="shared" si="1"/>
        <v>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/>
      <c r="C28" s="129"/>
      <c r="D28" s="129"/>
      <c r="E28" s="129"/>
      <c r="F28" s="129"/>
      <c r="G28" s="129"/>
      <c r="H28" s="129">
        <f aca="true" t="shared" si="2" ref="C28:N28">ROUNDUP((H26*0.05),2)+ROUNDUP((H26*0.09975),2)</f>
        <v>0</v>
      </c>
      <c r="I28" s="129">
        <f t="shared" si="2"/>
        <v>0</v>
      </c>
      <c r="J28" s="129">
        <f t="shared" si="2"/>
        <v>0</v>
      </c>
      <c r="K28" s="129">
        <f t="shared" si="2"/>
        <v>0</v>
      </c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29580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8500</v>
      </c>
      <c r="F30" s="149">
        <f t="shared" si="3"/>
        <v>14200</v>
      </c>
      <c r="G30" s="149">
        <f>G26+G28</f>
        <v>14200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paperSize="119" scale="65" r:id="rId2"/>
  <headerFooter alignWithMargins="0">
    <oddFooter>&amp;LLe 22 avfril 2021&amp;C&amp;"Times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workbookViewId="0" topLeftCell="A2">
      <selection activeCell="A14" sqref="A14:E14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88"/>
      <c r="B3" s="189"/>
      <c r="C3" s="189"/>
      <c r="D3" s="189"/>
      <c r="E3" s="189"/>
    </row>
    <row r="4" spans="1:5" ht="18" customHeight="1">
      <c r="A4" s="114" t="s">
        <v>0</v>
      </c>
      <c r="B4" s="212" t="str">
        <f>Identification!B4</f>
        <v>R-4110-2019</v>
      </c>
      <c r="C4" s="213"/>
      <c r="D4" s="213"/>
      <c r="E4" s="214"/>
    </row>
    <row r="5" spans="1:5" ht="18" customHeight="1" thickBot="1">
      <c r="A5" s="115" t="s">
        <v>1</v>
      </c>
      <c r="B5" s="215" t="str">
        <f>Identification!B5</f>
        <v>Conseil des Atikamekw d’Opitciwan (« Opitciwan »)</v>
      </c>
      <c r="C5" s="215"/>
      <c r="D5" s="215"/>
      <c r="E5" s="216"/>
    </row>
    <row r="6" spans="1:5" ht="25.5" customHeight="1" thickBot="1">
      <c r="A6" s="217" t="s">
        <v>66</v>
      </c>
      <c r="B6" s="218"/>
      <c r="C6" s="218"/>
      <c r="D6" s="218"/>
      <c r="E6" s="219"/>
    </row>
    <row r="7" spans="1:5" ht="19.5" customHeight="1">
      <c r="A7" s="223"/>
      <c r="B7" s="224"/>
      <c r="C7" s="224"/>
      <c r="D7" s="224"/>
      <c r="E7" s="225"/>
    </row>
    <row r="8" spans="1:5" ht="19.5" customHeight="1">
      <c r="A8" s="220"/>
      <c r="B8" s="221"/>
      <c r="C8" s="221"/>
      <c r="D8" s="221"/>
      <c r="E8" s="222"/>
    </row>
    <row r="9" spans="1:5" ht="19.5" customHeight="1">
      <c r="A9" s="220" t="s">
        <v>79</v>
      </c>
      <c r="B9" s="221"/>
      <c r="C9" s="221"/>
      <c r="D9" s="221"/>
      <c r="E9" s="222"/>
    </row>
    <row r="10" spans="1:5" ht="19.5" customHeight="1">
      <c r="A10" s="220"/>
      <c r="B10" s="221"/>
      <c r="C10" s="221"/>
      <c r="D10" s="221"/>
      <c r="E10" s="222"/>
    </row>
    <row r="11" spans="1:5" ht="19.5" customHeight="1">
      <c r="A11" s="220"/>
      <c r="B11" s="221"/>
      <c r="C11" s="221"/>
      <c r="D11" s="221"/>
      <c r="E11" s="222"/>
    </row>
    <row r="12" spans="1:5" ht="19.5" customHeight="1">
      <c r="A12" s="220"/>
      <c r="B12" s="221"/>
      <c r="C12" s="221"/>
      <c r="D12" s="221"/>
      <c r="E12" s="222"/>
    </row>
    <row r="13" spans="1:5" ht="19.5" customHeight="1">
      <c r="A13" s="220"/>
      <c r="B13" s="221"/>
      <c r="C13" s="221"/>
      <c r="D13" s="221"/>
      <c r="E13" s="222"/>
    </row>
    <row r="14" spans="1:5" ht="19.5" customHeight="1">
      <c r="A14" s="220"/>
      <c r="B14" s="221"/>
      <c r="C14" s="221"/>
      <c r="D14" s="221"/>
      <c r="E14" s="222"/>
    </row>
    <row r="15" spans="1:5" ht="19.5" customHeight="1">
      <c r="A15" s="220"/>
      <c r="B15" s="221"/>
      <c r="C15" s="221"/>
      <c r="D15" s="221"/>
      <c r="E15" s="222"/>
    </row>
    <row r="16" spans="1:5" ht="19.5" customHeight="1">
      <c r="A16" s="220"/>
      <c r="B16" s="221"/>
      <c r="C16" s="221"/>
      <c r="D16" s="221"/>
      <c r="E16" s="222"/>
    </row>
    <row r="17" spans="1:5" ht="19.5" customHeight="1">
      <c r="A17" s="220"/>
      <c r="B17" s="221"/>
      <c r="C17" s="221"/>
      <c r="D17" s="221"/>
      <c r="E17" s="222"/>
    </row>
    <row r="18" spans="1:5" ht="19.5" customHeight="1">
      <c r="A18" s="220"/>
      <c r="B18" s="221"/>
      <c r="C18" s="221"/>
      <c r="D18" s="221"/>
      <c r="E18" s="222"/>
    </row>
    <row r="19" spans="1:5" ht="19.5" customHeight="1">
      <c r="A19" s="220"/>
      <c r="B19" s="221"/>
      <c r="C19" s="221"/>
      <c r="D19" s="221"/>
      <c r="E19" s="222"/>
    </row>
    <row r="20" spans="1:5" ht="19.5" customHeight="1">
      <c r="A20" s="220"/>
      <c r="B20" s="221"/>
      <c r="C20" s="221"/>
      <c r="D20" s="221"/>
      <c r="E20" s="222"/>
    </row>
    <row r="21" spans="1:5" ht="19.5" customHeight="1">
      <c r="A21" s="220"/>
      <c r="B21" s="221"/>
      <c r="C21" s="221"/>
      <c r="D21" s="221"/>
      <c r="E21" s="222"/>
    </row>
    <row r="22" spans="1:5" ht="19.5" customHeight="1">
      <c r="A22" s="220"/>
      <c r="B22" s="221"/>
      <c r="C22" s="221"/>
      <c r="D22" s="221"/>
      <c r="E22" s="222"/>
    </row>
    <row r="23" spans="1:5" ht="19.5" customHeight="1">
      <c r="A23" s="220"/>
      <c r="B23" s="221"/>
      <c r="C23" s="221"/>
      <c r="D23" s="221"/>
      <c r="E23" s="222"/>
    </row>
    <row r="24" spans="1:5" ht="19.5" customHeight="1">
      <c r="A24" s="220"/>
      <c r="B24" s="221"/>
      <c r="C24" s="221"/>
      <c r="D24" s="221"/>
      <c r="E24" s="222"/>
    </row>
    <row r="25" spans="1:5" ht="19.5" customHeight="1">
      <c r="A25" s="220"/>
      <c r="B25" s="221"/>
      <c r="C25" s="221"/>
      <c r="D25" s="221"/>
      <c r="E25" s="222"/>
    </row>
    <row r="26" spans="1:5" ht="19.5" customHeight="1">
      <c r="A26" s="220"/>
      <c r="B26" s="221"/>
      <c r="C26" s="221"/>
      <c r="D26" s="221"/>
      <c r="E26" s="222"/>
    </row>
    <row r="27" spans="1:5" ht="19.5" customHeight="1">
      <c r="A27" s="220"/>
      <c r="B27" s="221"/>
      <c r="C27" s="221"/>
      <c r="D27" s="221"/>
      <c r="E27" s="222"/>
    </row>
    <row r="28" spans="1:5" ht="19.5" customHeight="1">
      <c r="A28" s="220"/>
      <c r="B28" s="221"/>
      <c r="C28" s="221"/>
      <c r="D28" s="221"/>
      <c r="E28" s="222"/>
    </row>
    <row r="29" spans="1:5" ht="19.5" customHeight="1">
      <c r="A29" s="220"/>
      <c r="B29" s="221"/>
      <c r="C29" s="221"/>
      <c r="D29" s="221"/>
      <c r="E29" s="222"/>
    </row>
    <row r="30" spans="1:5" ht="19.5" customHeight="1">
      <c r="A30" s="220"/>
      <c r="B30" s="221"/>
      <c r="C30" s="221"/>
      <c r="D30" s="221"/>
      <c r="E30" s="222"/>
    </row>
    <row r="31" spans="1:5" ht="19.5" customHeight="1">
      <c r="A31" s="220"/>
      <c r="B31" s="221"/>
      <c r="C31" s="221"/>
      <c r="D31" s="221"/>
      <c r="E31" s="222"/>
    </row>
    <row r="32" spans="1:5" ht="19.5" customHeight="1">
      <c r="A32" s="220"/>
      <c r="B32" s="221"/>
      <c r="C32" s="221"/>
      <c r="D32" s="221"/>
      <c r="E32" s="222"/>
    </row>
    <row r="33" spans="1:5" ht="19.5" customHeight="1">
      <c r="A33" s="220"/>
      <c r="B33" s="221"/>
      <c r="C33" s="221"/>
      <c r="D33" s="221"/>
      <c r="E33" s="222"/>
    </row>
    <row r="34" spans="1:5" ht="19.5" customHeight="1">
      <c r="A34" s="220"/>
      <c r="B34" s="221"/>
      <c r="C34" s="221"/>
      <c r="D34" s="221"/>
      <c r="E34" s="222"/>
    </row>
    <row r="35" spans="1:5" ht="19.5" customHeight="1">
      <c r="A35" s="220"/>
      <c r="B35" s="221"/>
      <c r="C35" s="221"/>
      <c r="D35" s="221"/>
      <c r="E35" s="222"/>
    </row>
    <row r="36" spans="1:5" ht="19.5" customHeight="1">
      <c r="A36" s="220"/>
      <c r="B36" s="221"/>
      <c r="C36" s="221"/>
      <c r="D36" s="221"/>
      <c r="E36" s="222"/>
    </row>
    <row r="37" spans="1:5" ht="19.5" customHeight="1">
      <c r="A37" s="220"/>
      <c r="B37" s="221"/>
      <c r="C37" s="221"/>
      <c r="D37" s="221"/>
      <c r="E37" s="222"/>
    </row>
    <row r="38" spans="1:5" ht="19.5" customHeight="1">
      <c r="A38" s="220"/>
      <c r="B38" s="221"/>
      <c r="C38" s="221"/>
      <c r="D38" s="221"/>
      <c r="E38" s="222"/>
    </row>
    <row r="39" spans="1:5" ht="19.5" customHeight="1">
      <c r="A39" s="220"/>
      <c r="B39" s="221"/>
      <c r="C39" s="221"/>
      <c r="D39" s="221"/>
      <c r="E39" s="222"/>
    </row>
    <row r="40" spans="1:5" ht="19.5" customHeight="1">
      <c r="A40" s="226"/>
      <c r="B40" s="227"/>
      <c r="C40" s="227"/>
      <c r="D40" s="227"/>
      <c r="E40" s="228"/>
    </row>
  </sheetData>
  <sheetProtection sheet="1" objects="1" scenarios="1" selectLockedCells="1"/>
  <mergeCells count="38">
    <mergeCell ref="A27:E27"/>
    <mergeCell ref="A28:E28"/>
    <mergeCell ref="A31:E31"/>
    <mergeCell ref="A29:E29"/>
    <mergeCell ref="A30:E30"/>
    <mergeCell ref="A38:E38"/>
    <mergeCell ref="A25:E25"/>
    <mergeCell ref="A26:E26"/>
    <mergeCell ref="A39:E39"/>
    <mergeCell ref="A40:E40"/>
    <mergeCell ref="A32:E32"/>
    <mergeCell ref="A33:E33"/>
    <mergeCell ref="A34:E34"/>
    <mergeCell ref="A35:E35"/>
    <mergeCell ref="A36:E36"/>
    <mergeCell ref="A37:E37"/>
    <mergeCell ref="A21:E21"/>
    <mergeCell ref="A22:E22"/>
    <mergeCell ref="A23:E23"/>
    <mergeCell ref="A24:E24"/>
    <mergeCell ref="A19:E19"/>
    <mergeCell ref="A20:E20"/>
    <mergeCell ref="A15:E15"/>
    <mergeCell ref="A16:E16"/>
    <mergeCell ref="A9:E9"/>
    <mergeCell ref="A10:E10"/>
    <mergeCell ref="A17:E17"/>
    <mergeCell ref="A18:E18"/>
    <mergeCell ref="A3:E3"/>
    <mergeCell ref="B4:E4"/>
    <mergeCell ref="B5:E5"/>
    <mergeCell ref="A6:E6"/>
    <mergeCell ref="A13:E13"/>
    <mergeCell ref="A14:E14"/>
    <mergeCell ref="A7:E7"/>
    <mergeCell ref="A8:E8"/>
    <mergeCell ref="A11:E11"/>
    <mergeCell ref="A12:E12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paperSize="119" scale="88" r:id="rId2"/>
  <headerFooter scaleWithDoc="0">
    <oddFooter>&amp;LLe 22 avril 2021&amp;C&amp;"Times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Budget de participation d'Opitciwan</dc:subject>
  <dc:creator>Me Dominique Neuman, pour Opitciwan</dc:creator>
  <cp:keywords/>
  <dc:description/>
  <cp:lastModifiedBy>Webmestre Webmestre</cp:lastModifiedBy>
  <cp:lastPrinted>2016-05-02T20:15:50Z</cp:lastPrinted>
  <dcterms:created xsi:type="dcterms:W3CDTF">2009-06-30T18:48:08Z</dcterms:created>
  <dcterms:modified xsi:type="dcterms:W3CDTF">2021-04-23T09:23:39Z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1016</vt:lpwstr>
  </property>
  <property fmtid="{D5CDD505-2E9C-101B-9397-08002B2CF9AE}" pid="11" name="Deposa">
    <vt:lpwstr>296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5717500.00000000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177</vt:lpwstr>
  </property>
  <property fmtid="{D5CDD505-2E9C-101B-9397-08002B2CF9AE}" pid="19" name="Suj">
    <vt:lpwstr>Budget de participation d'Opitciwan</vt:lpwstr>
  </property>
  <property fmtid="{D5CDD505-2E9C-101B-9397-08002B2CF9AE}" pid="20" name="Numéroplumit">
    <vt:lpwstr>0439</vt:lpwstr>
  </property>
  <property fmtid="{D5CDD505-2E9C-101B-9397-08002B2CF9AE}" pid="21" name="Cotedepiè">
    <vt:lpwstr>C-Opitciwan-0004</vt:lpwstr>
  </property>
  <property fmtid="{D5CDD505-2E9C-101B-9397-08002B2CF9AE}" pid="22" name="Anciennomdudocume">
    <vt:lpwstr>RDÉ R4110-2019 HQD PA 2020-2029-OPITCIWAN-FRAIS 2021 04 22 0004 Budget selon Guide2012 TR.xls</vt:lpwstr>
  </property>
  <property fmtid="{D5CDD505-2E9C-101B-9397-08002B2CF9AE}" pid="23" name="_dlc_Doc">
    <vt:lpwstr>W2HFWTQUJJY6-48095035-673</vt:lpwstr>
  </property>
  <property fmtid="{D5CDD505-2E9C-101B-9397-08002B2CF9AE}" pid="24" name="_dlc_DocIdItemGu">
    <vt:lpwstr>e4aab13f-32e0-47f9-a0f9-a4be2d8cc2b1</vt:lpwstr>
  </property>
  <property fmtid="{D5CDD505-2E9C-101B-9397-08002B2CF9AE}" pid="25" name="_dlc_DocIdU">
    <vt:lpwstr>http://s10mtlweb:8081/1016/_layouts/15/DocIdRedir.aspx?ID=W2HFWTQUJJY6-48095035-673, W2HFWTQUJJY6-48095035-673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C-Opitciwan-0004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439.000000000000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