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<sst xmlns="http://schemas.openxmlformats.org/spreadsheetml/2006/main" count="141" uniqueCount="100">
  <si>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</si>
  <si>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</si>
  <si>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</si>
  <si>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</si>
  <si>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</si>
  <si>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</si>
  <si>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</si>
  <si>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</si>
  <si>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</si>
  <si>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</si>
  <si>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</si>
  <si>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</si>
  <si>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</si>
  <si>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</si>
  <si>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</si>
  <si>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</si>
  <si>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</si>
  <si>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</si>
  <si>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</si>
  <si>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</si>
  <si>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</si>
  <si>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</si>
  <si>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</si>
  <si>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</si>
  <si>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</si>
  <si>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</si>
  <si>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</si>
  <si>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</si>
  <si>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</si>
  <si>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</si>
  <si>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</si>
  <si>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</si>
  <si>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</si>
  <si>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</si>
  <si>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</si>
  <si>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</si>
  <si>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</si>
  <si>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</si>
  <si>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</si>
  <si>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</si>
  <si>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</si>
  <si>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</si>
  <si>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</si>
  <si>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</si>
  <si>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</si>
  <si>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</si>
  <si>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</si>
  <si>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</si>
  <si>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</si>
  <si>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</si>
  <si>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</si>
  <si>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</si>
  <si>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</si>
  <si>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</si>
  <si>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</si>
  <si>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</si>
  <si>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</si>
  <si>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</si>
  <si>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</si>
  <si>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</si>
  <si>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</si>
  <si>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</si>
  <si>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</si>
  <si>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</si>
  <si>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</si>
  <si>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</si>
  <si>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</si>
  <si>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</si>
  <si>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</si>
  <si>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</si>
  <si>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Plus de 40 ans</t>
  </si>
  <si>
    <t>Me D. Neuman</t>
  </si>
  <si>
    <t>M. J. Fontaine</t>
  </si>
  <si>
    <t>Contingences</t>
  </si>
  <si>
    <t>M. JC Deslauriers</t>
  </si>
  <si>
    <t>Chertsey</t>
  </si>
  <si>
    <t>Plus de 30 ans</t>
  </si>
  <si>
    <t>Oui</t>
  </si>
  <si>
    <t>Regroupement pour la transition, l'innovation et l'efficacité énergétiques (RTIEÉ)</t>
  </si>
  <si>
    <t>M. André Bélisle</t>
  </si>
  <si>
    <t>M. Patrick Goulet</t>
  </si>
  <si>
    <t>Beaumont</t>
  </si>
  <si>
    <t>Lévis</t>
  </si>
  <si>
    <t>Frampton</t>
  </si>
  <si>
    <t>Québec</t>
  </si>
  <si>
    <t>R-4110-2019</t>
  </si>
  <si>
    <t>Plus de 33 ans</t>
  </si>
  <si>
    <t>(le présent formulaire de la Régie ne comportait en effet pas suffisamment de cases dans la catégorie des analystes).</t>
  </si>
  <si>
    <t>Demandes de renseignements écrites à HQD</t>
  </si>
  <si>
    <t>Examen des réponses de HQD</t>
  </si>
  <si>
    <t>Mémoire (incluant ses aspects argumentatifs et juridiques), questions et réponses écrites</t>
  </si>
  <si>
    <t>Préparation de l'audience</t>
  </si>
  <si>
    <t>Argumentation</t>
  </si>
  <si>
    <t>Étude de la preuve de la demanderesse,  preuve supp., demande d'intervention et réponse à HQD</t>
  </si>
  <si>
    <t>Audience (Prévision 5 jours)</t>
  </si>
  <si>
    <t>Analyste P-Paul Sénéchal</t>
  </si>
  <si>
    <t>Analyste Gaston Cadrin</t>
  </si>
  <si>
    <t>Veuillez noter que les personnes indiquées dans les cases sur les témoins-experts et experts-conseils sont des analystes</t>
  </si>
  <si>
    <t>Analyste Jacques Royer</t>
  </si>
  <si>
    <t>Voir la demande d'intervention.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</si>
</sst>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>
      <alignment vertical="center" wrapText="1"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>
      <alignment vertical="center"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3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workbookViewId="0" topLeftCell="A22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R-4110-2019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Regroupement pour la transition, l'innovation et l'efficacité énergétiques (RTIEÉ)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93</v>
      </c>
      <c r="C9" s="41">
        <f>Répartition!B30+Répartition!C30+Répartition!D30</f>
        <v>27266.33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245</v>
      </c>
      <c r="C11" s="41">
        <f>Répartition!E30+Répartition!F30+Répartition!G30+Répartition!H30</f>
        <v>53792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141</v>
      </c>
      <c r="C13" s="41">
        <f>Répartition!I30+Répartition!J30</f>
        <v>30536.1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37</v>
      </c>
      <c r="C15" s="41">
        <f>Répartition!K30+Répartition!L30</f>
        <v>7400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516</v>
      </c>
      <c r="C19" s="47">
        <f>C9+C11+C13+C15+C17</f>
        <v>118994.43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3569.83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3569.83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122564.26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6 décembre 2019
v.r. le 9 décembre 2019&amp;C&amp;"Times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13">
      <selection activeCell="E20" sqref="E20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85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78</v>
      </c>
      <c r="C5" s="201"/>
      <c r="D5" s="201"/>
      <c r="E5" s="202"/>
      <c r="F5" s="106"/>
    </row>
    <row r="6" spans="1:6" ht="15.75">
      <c r="A6" s="187" t="s">
        <v>26</v>
      </c>
      <c r="B6" s="203"/>
      <c r="C6" s="204"/>
      <c r="D6" s="100" t="s">
        <v>77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67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71</v>
      </c>
      <c r="B11" s="83" t="s">
        <v>86</v>
      </c>
      <c r="C11" s="83" t="s">
        <v>68</v>
      </c>
      <c r="D11" s="110">
        <v>255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72</v>
      </c>
      <c r="B15" s="82" t="s">
        <v>70</v>
      </c>
      <c r="C15" s="82" t="s">
        <v>68</v>
      </c>
      <c r="D15" s="113">
        <v>200</v>
      </c>
      <c r="E15" s="88" t="s">
        <v>69</v>
      </c>
      <c r="F15" s="106"/>
    </row>
    <row r="16" spans="1:6" ht="30" customHeight="1">
      <c r="A16" s="57" t="s">
        <v>74</v>
      </c>
      <c r="B16" s="84" t="s">
        <v>70</v>
      </c>
      <c r="C16" s="84" t="s">
        <v>68</v>
      </c>
      <c r="D16" s="111">
        <v>200</v>
      </c>
      <c r="E16" s="89" t="s">
        <v>75</v>
      </c>
      <c r="F16" s="106"/>
    </row>
    <row r="17" spans="1:6" ht="30" customHeight="1">
      <c r="A17" s="57" t="s">
        <v>79</v>
      </c>
      <c r="B17" s="84" t="s">
        <v>76</v>
      </c>
      <c r="C17" s="84" t="s">
        <v>68</v>
      </c>
      <c r="D17" s="111">
        <v>200</v>
      </c>
      <c r="E17" s="89" t="s">
        <v>83</v>
      </c>
      <c r="F17" s="106"/>
    </row>
    <row r="18" spans="1:6" ht="30" customHeight="1">
      <c r="A18" s="58" t="s">
        <v>80</v>
      </c>
      <c r="B18" s="85" t="s">
        <v>76</v>
      </c>
      <c r="C18" s="85" t="s">
        <v>68</v>
      </c>
      <c r="D18" s="112">
        <v>200</v>
      </c>
      <c r="E18" s="92" t="s">
        <v>69</v>
      </c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 t="s">
        <v>96</v>
      </c>
      <c r="B20" s="185" t="s">
        <v>10</v>
      </c>
      <c r="C20" s="185" t="s">
        <v>10</v>
      </c>
      <c r="D20" s="113">
        <v>200</v>
      </c>
      <c r="E20" s="88" t="s">
        <v>82</v>
      </c>
      <c r="F20" s="106"/>
    </row>
    <row r="21" spans="1:6" ht="30" customHeight="1">
      <c r="A21" s="65" t="s">
        <v>98</v>
      </c>
      <c r="B21" s="186"/>
      <c r="C21" s="186"/>
      <c r="D21" s="112">
        <v>200</v>
      </c>
      <c r="E21" s="91" t="s">
        <v>84</v>
      </c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 t="s">
        <v>95</v>
      </c>
      <c r="B23" s="185" t="s">
        <v>10</v>
      </c>
      <c r="C23" s="86" t="s">
        <v>68</v>
      </c>
      <c r="D23" s="113">
        <v>200</v>
      </c>
      <c r="E23" s="88" t="s">
        <v>81</v>
      </c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6 décembre 2019
v.r. le 9 décembre 2019&amp;C&amp;"Times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PageLayoutView="75" workbookViewId="0" topLeftCell="A17">
      <selection activeCell="H28" sqref="H28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R-4110-2019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Regroupement pour la transition, l'innovation et l'efficacité énergétiques (RTIEÉ)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J. Fontaine</v>
      </c>
      <c r="F8" s="49" t="str">
        <f>Identification!A16</f>
        <v>M. JC Deslauriers</v>
      </c>
      <c r="G8" s="49" t="str">
        <f>Identification!A17</f>
        <v>M. André Bélisle</v>
      </c>
      <c r="H8" s="63" t="str">
        <f>Identification!A18</f>
        <v>M. Patrick Goulet</v>
      </c>
      <c r="I8" s="62" t="str">
        <f>Identification!A20</f>
        <v>Analyste Gaston Cadrin</v>
      </c>
      <c r="J8" s="63" t="str">
        <f>Identification!A21</f>
        <v>Analyste Jacques Royer</v>
      </c>
      <c r="K8" s="62" t="str">
        <f>Identification!A23</f>
        <v>Analyste P-Paul Sénéchal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255</v>
      </c>
      <c r="C9" s="73">
        <f>Identification!D12</f>
        <v>0</v>
      </c>
      <c r="D9" s="74">
        <f>Identification!D13</f>
        <v>0</v>
      </c>
      <c r="E9" s="72">
        <f>Identification!D15</f>
        <v>200</v>
      </c>
      <c r="F9" s="73">
        <f>Identification!D16</f>
        <v>200</v>
      </c>
      <c r="G9" s="73">
        <f>Identification!D17</f>
        <v>200</v>
      </c>
      <c r="H9" s="74">
        <f>Identification!D18</f>
        <v>200</v>
      </c>
      <c r="I9" s="72">
        <f>Identification!D20</f>
        <v>200</v>
      </c>
      <c r="J9" s="74">
        <f>Identification!D21</f>
        <v>200</v>
      </c>
      <c r="K9" s="72">
        <f>Identification!D23</f>
        <v>200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93</v>
      </c>
      <c r="B12" s="120">
        <v>15</v>
      </c>
      <c r="C12" s="121"/>
      <c r="D12" s="122"/>
      <c r="E12" s="123">
        <v>15</v>
      </c>
      <c r="F12" s="124">
        <v>15</v>
      </c>
      <c r="G12" s="124">
        <v>10</v>
      </c>
      <c r="H12" s="122">
        <v>15</v>
      </c>
      <c r="I12" s="123">
        <v>15</v>
      </c>
      <c r="J12" s="122">
        <v>15</v>
      </c>
      <c r="K12" s="123">
        <v>10</v>
      </c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88</v>
      </c>
      <c r="B16" s="125">
        <v>5</v>
      </c>
      <c r="C16" s="126"/>
      <c r="D16" s="127"/>
      <c r="E16" s="125">
        <v>5</v>
      </c>
      <c r="F16" s="126">
        <v>5</v>
      </c>
      <c r="G16" s="126">
        <v>2</v>
      </c>
      <c r="H16" s="127">
        <v>3</v>
      </c>
      <c r="I16" s="125">
        <v>3</v>
      </c>
      <c r="J16" s="127">
        <v>3</v>
      </c>
      <c r="K16" s="125">
        <v>2</v>
      </c>
      <c r="L16" s="127"/>
      <c r="M16" s="125"/>
      <c r="N16" s="127"/>
    </row>
    <row r="17" spans="1:14" ht="30.75" customHeight="1">
      <c r="A17" s="79" t="s">
        <v>89</v>
      </c>
      <c r="B17" s="125">
        <v>2</v>
      </c>
      <c r="C17" s="126"/>
      <c r="D17" s="127"/>
      <c r="E17" s="125">
        <v>2</v>
      </c>
      <c r="F17" s="126">
        <v>2</v>
      </c>
      <c r="G17" s="126">
        <v>2</v>
      </c>
      <c r="H17" s="127">
        <v>2</v>
      </c>
      <c r="I17" s="125">
        <v>2</v>
      </c>
      <c r="J17" s="127">
        <v>2</v>
      </c>
      <c r="K17" s="125">
        <v>2</v>
      </c>
      <c r="L17" s="127"/>
      <c r="M17" s="125"/>
      <c r="N17" s="127"/>
    </row>
    <row r="18" spans="1:14" ht="30.75" customHeight="1">
      <c r="A18" s="79" t="s">
        <v>90</v>
      </c>
      <c r="B18" s="125">
        <v>15</v>
      </c>
      <c r="C18" s="126"/>
      <c r="D18" s="127"/>
      <c r="E18" s="125">
        <v>25</v>
      </c>
      <c r="F18" s="126">
        <v>25</v>
      </c>
      <c r="G18" s="126">
        <v>10</v>
      </c>
      <c r="H18" s="127">
        <v>10</v>
      </c>
      <c r="I18" s="125">
        <v>15</v>
      </c>
      <c r="J18" s="127">
        <v>25</v>
      </c>
      <c r="K18" s="125">
        <v>10</v>
      </c>
      <c r="L18" s="127"/>
      <c r="M18" s="125"/>
      <c r="N18" s="127"/>
    </row>
    <row r="19" spans="1:14" ht="30.75" customHeight="1">
      <c r="A19" s="79" t="s">
        <v>91</v>
      </c>
      <c r="B19" s="125">
        <v>4</v>
      </c>
      <c r="C19" s="126"/>
      <c r="D19" s="127"/>
      <c r="E19" s="125">
        <v>3</v>
      </c>
      <c r="F19" s="126">
        <v>3</v>
      </c>
      <c r="G19" s="126">
        <v>3</v>
      </c>
      <c r="H19" s="127">
        <v>3</v>
      </c>
      <c r="I19" s="125">
        <v>3</v>
      </c>
      <c r="J19" s="127">
        <v>3</v>
      </c>
      <c r="K19" s="125">
        <v>3</v>
      </c>
      <c r="L19" s="127"/>
      <c r="M19" s="125"/>
      <c r="N19" s="127"/>
    </row>
    <row r="20" spans="1:14" ht="30.75" customHeight="1">
      <c r="A20" s="79" t="s">
        <v>94</v>
      </c>
      <c r="B20" s="125">
        <v>25</v>
      </c>
      <c r="C20" s="126"/>
      <c r="D20" s="127"/>
      <c r="E20" s="125">
        <v>25</v>
      </c>
      <c r="F20" s="126">
        <v>25</v>
      </c>
      <c r="G20" s="126">
        <v>5</v>
      </c>
      <c r="H20" s="127">
        <v>10</v>
      </c>
      <c r="I20" s="125">
        <v>20</v>
      </c>
      <c r="J20" s="127">
        <v>25</v>
      </c>
      <c r="K20" s="125">
        <v>5</v>
      </c>
      <c r="L20" s="127"/>
      <c r="M20" s="125"/>
      <c r="N20" s="127"/>
    </row>
    <row r="21" spans="1:14" ht="30.75" customHeight="1">
      <c r="A21" s="79" t="s">
        <v>92</v>
      </c>
      <c r="B21" s="125">
        <v>25</v>
      </c>
      <c r="C21" s="126"/>
      <c r="D21" s="127"/>
      <c r="E21" s="126">
        <v>3</v>
      </c>
      <c r="F21" s="126">
        <v>3</v>
      </c>
      <c r="G21" s="126">
        <v>3</v>
      </c>
      <c r="H21" s="127">
        <v>3</v>
      </c>
      <c r="I21" s="128">
        <v>3</v>
      </c>
      <c r="J21" s="127">
        <v>3</v>
      </c>
      <c r="K21" s="128">
        <v>3</v>
      </c>
      <c r="L21" s="127"/>
      <c r="M21" s="128"/>
      <c r="N21" s="127"/>
    </row>
    <row r="22" spans="1:14" ht="30.75" customHeight="1">
      <c r="A22" s="79" t="s">
        <v>73</v>
      </c>
      <c r="B22" s="125">
        <v>2</v>
      </c>
      <c r="C22" s="126"/>
      <c r="D22" s="127"/>
      <c r="E22" s="125">
        <v>2</v>
      </c>
      <c r="F22" s="126">
        <v>2</v>
      </c>
      <c r="G22" s="126">
        <v>2</v>
      </c>
      <c r="H22" s="127">
        <v>2</v>
      </c>
      <c r="I22" s="125">
        <v>2</v>
      </c>
      <c r="J22" s="127">
        <v>2</v>
      </c>
      <c r="K22" s="125">
        <v>2</v>
      </c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93</v>
      </c>
      <c r="C25" s="145">
        <f t="shared" si="0"/>
        <v>0</v>
      </c>
      <c r="D25" s="145">
        <f>SUM(D12:D24)</f>
        <v>0</v>
      </c>
      <c r="E25" s="145">
        <f t="shared" si="0"/>
        <v>80</v>
      </c>
      <c r="F25" s="145">
        <f t="shared" si="0"/>
        <v>80</v>
      </c>
      <c r="G25" s="145">
        <f t="shared" si="0"/>
        <v>37</v>
      </c>
      <c r="H25" s="145">
        <f t="shared" si="0"/>
        <v>48</v>
      </c>
      <c r="I25" s="145">
        <f t="shared" si="0"/>
        <v>63</v>
      </c>
      <c r="J25" s="145">
        <f t="shared" si="0"/>
        <v>78</v>
      </c>
      <c r="K25" s="145">
        <f t="shared" si="0"/>
        <v>37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23715</v>
      </c>
      <c r="C26" s="146">
        <f t="shared" si="1"/>
        <v>0</v>
      </c>
      <c r="D26" s="146">
        <f t="shared" si="1"/>
        <v>0</v>
      </c>
      <c r="E26" s="146">
        <f t="shared" si="1"/>
        <v>16000</v>
      </c>
      <c r="F26" s="146">
        <f t="shared" si="1"/>
        <v>16000</v>
      </c>
      <c r="G26" s="146">
        <f t="shared" si="1"/>
        <v>7400</v>
      </c>
      <c r="H26" s="146">
        <f t="shared" si="1"/>
        <v>9600</v>
      </c>
      <c r="I26" s="146">
        <f t="shared" si="1"/>
        <v>12600</v>
      </c>
      <c r="J26" s="146">
        <f t="shared" si="1"/>
        <v>15600</v>
      </c>
      <c r="K26" s="146">
        <f t="shared" si="1"/>
        <v>7400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3551.3300000000004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2396</v>
      </c>
      <c r="F28" s="129">
        <f t="shared" si="2"/>
        <v>2396</v>
      </c>
      <c r="G28" s="129"/>
      <c r="H28" s="129"/>
      <c r="I28" s="129"/>
      <c r="J28" s="129">
        <f t="shared" si="2"/>
        <v>2336.1</v>
      </c>
      <c r="K28" s="129"/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27266.33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18396</v>
      </c>
      <c r="F30" s="149">
        <f t="shared" si="3"/>
        <v>18396</v>
      </c>
      <c r="G30" s="149">
        <f>G26+G28</f>
        <v>7400</v>
      </c>
      <c r="H30" s="149">
        <f t="shared" si="3"/>
        <v>9600</v>
      </c>
      <c r="I30" s="149">
        <f t="shared" si="3"/>
        <v>12600</v>
      </c>
      <c r="J30" s="149">
        <f t="shared" si="3"/>
        <v>17936.1</v>
      </c>
      <c r="K30" s="149">
        <f t="shared" si="3"/>
        <v>7400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6 décembre 2019
v.r. le 9 décembre 2019&amp;C&amp;"Times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8" sqref="A8:E8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18" t="str">
        <f>Identification!B4</f>
        <v>R-4110-2019</v>
      </c>
      <c r="C4" s="219"/>
      <c r="D4" s="219"/>
      <c r="E4" s="220"/>
    </row>
    <row r="5" spans="1:5" ht="18" customHeight="1" thickBot="1">
      <c r="A5" s="115" t="s">
        <v>1</v>
      </c>
      <c r="B5" s="221" t="str">
        <f>Identification!B5</f>
        <v>Regroupement pour la transition, l'innovation et l'efficacité énergétiques (RTIEÉ)</v>
      </c>
      <c r="C5" s="221"/>
      <c r="D5" s="221"/>
      <c r="E5" s="222"/>
    </row>
    <row r="6" spans="1:5" ht="25.5" customHeight="1" thickBot="1">
      <c r="A6" s="223" t="s">
        <v>66</v>
      </c>
      <c r="B6" s="224"/>
      <c r="C6" s="224"/>
      <c r="D6" s="224"/>
      <c r="E6" s="225"/>
    </row>
    <row r="7" spans="1:5" ht="19.5" customHeight="1">
      <c r="A7" s="226"/>
      <c r="B7" s="227"/>
      <c r="C7" s="227"/>
      <c r="D7" s="227"/>
      <c r="E7" s="228"/>
    </row>
    <row r="8" spans="1:5" ht="19.5" customHeight="1">
      <c r="A8" s="212"/>
      <c r="B8" s="213"/>
      <c r="C8" s="213"/>
      <c r="D8" s="213"/>
      <c r="E8" s="214"/>
    </row>
    <row r="9" spans="1:5" ht="19.5" customHeight="1">
      <c r="A9" s="212" t="s">
        <v>99</v>
      </c>
      <c r="B9" s="213"/>
      <c r="C9" s="213"/>
      <c r="D9" s="213"/>
      <c r="E9" s="214"/>
    </row>
    <row r="10" spans="1:5" ht="19.5" customHeight="1">
      <c r="A10" s="212" t="s">
        <v>97</v>
      </c>
      <c r="B10" s="213"/>
      <c r="C10" s="213"/>
      <c r="D10" s="213"/>
      <c r="E10" s="214"/>
    </row>
    <row r="11" spans="1:5" ht="19.5" customHeight="1">
      <c r="A11" s="212" t="s">
        <v>87</v>
      </c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23:E23"/>
    <mergeCell ref="A24:E24"/>
    <mergeCell ref="A19:E19"/>
    <mergeCell ref="A20:E20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31:E31"/>
    <mergeCell ref="A29:E29"/>
    <mergeCell ref="A30:E30"/>
    <mergeCell ref="A38:E3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6 décembre 2019
v.r. le 9 décembre 2019&amp;C&amp;"Times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révisé du RTIEÉ</dc:subject>
  <dc:creator>Me Dominique Neuman, pour le RTIEE</dc:creator>
  <cp:keywords/>
  <dc:description/>
  <cp:lastModifiedBy>Webmestre</cp:lastModifiedBy>
  <cp:lastPrinted>2016-05-02T20:15:50Z</cp:lastPrinted>
  <dcterms:created xsi:type="dcterms:W3CDTF">2009-06-30T18:48:08Z</dcterms:created>
  <dcterms:modified xsi:type="dcterms:W3CDTF">2019-12-09T15:02:26Z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254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4834400.00000000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127</vt:lpwstr>
  </property>
  <property fmtid="{D5CDD505-2E9C-101B-9397-08002B2CF9AE}" pid="19" name="Suj">
    <vt:lpwstr>Budget de participation révisé du RTIEÉ</vt:lpwstr>
  </property>
  <property fmtid="{D5CDD505-2E9C-101B-9397-08002B2CF9AE}" pid="20" name="Numéroplumit">
    <vt:lpwstr>0056</vt:lpwstr>
  </property>
  <property fmtid="{D5CDD505-2E9C-101B-9397-08002B2CF9AE}" pid="21" name="Cotedepiè">
    <vt:lpwstr>C-RTIEÉ-0006</vt:lpwstr>
  </property>
  <property fmtid="{D5CDD505-2E9C-101B-9397-08002B2CF9AE}" pid="22" name="Anciennomdudocume">
    <vt:lpwstr>RDÉ R4110-2019 HQD PA 2020-2029-RTIEE-FRAIS 2019 12 09 0006 vr Budget TR.xls</vt:lpwstr>
  </property>
  <property fmtid="{D5CDD505-2E9C-101B-9397-08002B2CF9AE}" pid="23" name="_dlc_Doc">
    <vt:lpwstr>W2HFWTQUJJY6-48095035-930</vt:lpwstr>
  </property>
  <property fmtid="{D5CDD505-2E9C-101B-9397-08002B2CF9AE}" pid="24" name="_dlc_DocIdItemGu">
    <vt:lpwstr>75d9e80b-65f3-4f50-8837-a7a534fd2f21</vt:lpwstr>
  </property>
  <property fmtid="{D5CDD505-2E9C-101B-9397-08002B2CF9AE}" pid="25" name="_dlc_DocIdU">
    <vt:lpwstr>http://s10mtlweb:8081/1016/_layouts/15/DocIdRedir.aspx?ID=W2HFWTQUJJY6-48095035-930, W2HFWTQUJJY6-48095035-930</vt:lpwstr>
  </property>
  <property fmtid="{D5CDD505-2E9C-101B-9397-08002B2CF9AE}" pid="26" name="display_urn:schemas-microsoft-com:office:office#Edit">
    <vt:lpwstr>Neo</vt:lpwstr>
  </property>
  <property fmtid="{D5CDD505-2E9C-101B-9397-08002B2CF9AE}" pid="27" name="Cote de pié">
    <vt:lpwstr>C-RTIEÉ-0006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56.0000000000000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