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'Répartition'!$A$1:$N$30</definedName>
    <definedName name="_xlnm.Print_Area" localSheetId="0">'Sommaire'!$A$1:$CM$103</definedName>
  </definedNames>
  <calcPr fullCalcOnLoad="1"/>
</workbook>
</file>

<file path=xl/sharedStrings.xml><?xml version="1.0" encoding="utf-8"?>
<sst xmlns="http://schemas.openxmlformats.org/spreadsheetml/2006/main" count="121" uniqueCount="87">
  <si>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</si>
  <si>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</si>
  <si>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</si>
  <si>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</si>
  <si>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</si>
  <si>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</si>
  <si>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</si>
  <si>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</si>
  <si>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</si>
  <si>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</si>
  <si>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</si>
  <si>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</si>
  <si>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</si>
  <si>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</si>
  <si>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</si>
  <si>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</si>
  <si>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</si>
  <si>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</si>
  <si>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</si>
  <si>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</si>
  <si>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</si>
  <si>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</si>
  <si>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</si>
  <si>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</si>
  <si>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</si>
  <si>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</si>
  <si>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</si>
  <si>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</si>
  <si>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</si>
  <si>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</si>
  <si>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</si>
  <si>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</si>
  <si>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</si>
  <si>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</si>
  <si>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</si>
  <si>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</si>
  <si>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</si>
  <si>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</si>
  <si>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</si>
  <si>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</si>
  <si>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</si>
  <si>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</si>
  <si>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</si>
  <si>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</si>
  <si>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</si>
  <si>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</si>
  <si>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</si>
  <si>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</si>
  <si>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</si>
  <si>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</si>
  <si>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</si>
  <si>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</si>
  <si>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</si>
  <si>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</si>
  <si>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</si>
  <si>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</si>
  <si>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</si>
  <si>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</si>
  <si>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</si>
  <si>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</si>
  <si>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</si>
  <si>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</si>
  <si>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</si>
  <si>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</si>
  <si>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</si>
  <si>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</si>
  <si>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</si>
  <si>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</si>
  <si>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</si>
  <si>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</si>
  <si>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</si>
  <si>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</si>
  <si>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</si>
  <si>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</si>
  <si>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</si>
  <si>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</si>
  <si>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</si>
  <si>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</si>
  <si>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non</t>
  </si>
  <si>
    <t>externe</t>
  </si>
  <si>
    <t>Steve Cadrin</t>
  </si>
  <si>
    <t>Marcel Paul Raymond</t>
  </si>
  <si>
    <t>110-2200 Harriet-Quimby, Saint-Laurent, Qc, H4R 0L2</t>
  </si>
  <si>
    <t>Association Hôtellerie Québec et Association Restauration Québec</t>
  </si>
  <si>
    <t>plus de 15 ans</t>
  </si>
  <si>
    <t>R-4112-2019</t>
  </si>
  <si>
    <t>2955, rue Jules-Brillant # 301, Laval (Québec) H7P 6B2</t>
  </si>
</sst>
</file>

<file path=xl/styles.xml><?xml version="1.0" encoding="utf-8"?>
<styleSheet xmlns="http://schemas.openxmlformats.org/spreadsheetml/2006/main">
  <numFmts count="3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\ _$"/>
    <numFmt numFmtId="183" formatCode="#,##0\ _$"/>
    <numFmt numFmtId="184" formatCode="_ * #,##0.0_)\ &quot;$&quot;_ ;_ * \(#,##0.0\)\ &quot;$&quot;_ ;_ * &quot;-&quot;??_)\ &quot;$&quot;_ ;_ @_ "/>
    <numFmt numFmtId="185" formatCode="_ * #,##0_)\ &quot;$&quot;_ ;_ * \(#,##0\)\ &quot;$&quot;_ ;_ * &quot;-&quot;??_)\ &quot;$&quot;_ ;_ @_ "/>
    <numFmt numFmtId="186" formatCode="#,##0.0"/>
    <numFmt numFmtId="187" formatCode="&quot;Vrai&quot;;&quot;Vrai&quot;;&quot;Faux&quot;"/>
    <numFmt numFmtId="188" formatCode="&quot;Actif&quot;;&quot;Actif&quot;;&quot;Inactif&quot;"/>
    <numFmt numFmtId="189" formatCode="[$€-2]\ #,##0.00_);[Red]\([$€-2]\ #,##0.00\)"/>
  </numFmts>
  <fonts count="74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55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59" fillId="27" borderId="1" applyNumberFormat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29" borderId="0" applyNumberFormat="0" applyBorder="0" applyAlignment="0" applyProtection="0"/>
    <xf numFmtId="0" fontId="1" fillId="30" borderId="3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232">
    <xf numFmtId="0" fontId="0" fillId="0" borderId="0" xfId="0" applyAlignment="1">
      <alignment/>
    </xf>
    <xf numFmtId="0" fontId="27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3" fillId="34" borderId="21" xfId="0" applyNumberFormat="1" applyFont="1" applyFill="1" applyBorder="1" applyAlignment="1" applyProtection="1">
      <alignment vertical="center" wrapText="1"/>
      <protection/>
    </xf>
    <xf numFmtId="0" fontId="16" fillId="33" borderId="19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>
      <alignment vertical="center"/>
    </xf>
    <xf numFmtId="0" fontId="5" fillId="33" borderId="26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82" fontId="12" fillId="34" borderId="27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2" fontId="8" fillId="33" borderId="28" xfId="0" applyNumberFormat="1" applyFont="1" applyFill="1" applyBorder="1" applyAlignment="1" applyProtection="1">
      <alignment horizontal="left" wrapText="1"/>
      <protection/>
    </xf>
    <xf numFmtId="0" fontId="10" fillId="34" borderId="29" xfId="0" applyFont="1" applyFill="1" applyBorder="1" applyAlignment="1" applyProtection="1">
      <alignment horizontal="left" vertical="center"/>
      <protection/>
    </xf>
    <xf numFmtId="44" fontId="13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31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32" xfId="0" applyFont="1" applyBorder="1" applyAlignment="1" applyProtection="1">
      <alignment vertical="center"/>
      <protection locked="0"/>
    </xf>
    <xf numFmtId="0" fontId="28" fillId="0" borderId="30" xfId="0" applyFont="1" applyBorder="1" applyAlignment="1" applyProtection="1">
      <alignment vertical="center"/>
      <protection locked="0"/>
    </xf>
    <xf numFmtId="0" fontId="28" fillId="0" borderId="10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4" fillId="36" borderId="34" xfId="0" applyFont="1" applyFill="1" applyBorder="1" applyAlignment="1" applyProtection="1">
      <alignment horizontal="center" vertical="center" wrapText="1"/>
      <protection/>
    </xf>
    <xf numFmtId="0" fontId="4" fillId="36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28" fillId="0" borderId="37" xfId="0" applyFont="1" applyBorder="1" applyAlignment="1" applyProtection="1">
      <alignment vertical="center"/>
      <protection locked="0"/>
    </xf>
    <xf numFmtId="20" fontId="7" fillId="35" borderId="38" xfId="0" applyNumberFormat="1" applyFont="1" applyFill="1" applyBorder="1" applyAlignment="1" applyProtection="1">
      <alignment horizontal="left" vertical="center" wrapText="1"/>
      <protection/>
    </xf>
    <xf numFmtId="0" fontId="16" fillId="33" borderId="39" xfId="0" applyFont="1" applyFill="1" applyBorder="1" applyAlignment="1" applyProtection="1">
      <alignment horizontal="right" vertical="center" wrapText="1" indent="1"/>
      <protection/>
    </xf>
    <xf numFmtId="0" fontId="16" fillId="33" borderId="38" xfId="0" applyFont="1" applyFill="1" applyBorder="1" applyAlignment="1" applyProtection="1">
      <alignment horizontal="right" vertical="center" wrapText="1" indent="1"/>
      <protection/>
    </xf>
    <xf numFmtId="0" fontId="16" fillId="37" borderId="40" xfId="0" applyFont="1" applyFill="1" applyBorder="1" applyAlignment="1" applyProtection="1">
      <alignment horizontal="center" vertical="center" wrapText="1"/>
      <protection/>
    </xf>
    <xf numFmtId="0" fontId="16" fillId="0" borderId="41" xfId="0" applyFont="1" applyFill="1" applyBorder="1" applyAlignment="1" applyProtection="1">
      <alignment horizontal="center" vertical="center" wrapText="1"/>
      <protection/>
    </xf>
    <xf numFmtId="0" fontId="26" fillId="37" borderId="40" xfId="0" applyFont="1" applyFill="1" applyBorder="1" applyAlignment="1" applyProtection="1">
      <alignment horizontal="center" vertical="center" wrapText="1"/>
      <protection/>
    </xf>
    <xf numFmtId="0" fontId="16" fillId="37" borderId="19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6" borderId="42" xfId="0" applyFont="1" applyFill="1" applyBorder="1" applyAlignment="1" applyProtection="1">
      <alignment horizontal="center" vertical="center" wrapText="1"/>
      <protection/>
    </xf>
    <xf numFmtId="0" fontId="16" fillId="33" borderId="40" xfId="0" applyFont="1" applyFill="1" applyBorder="1" applyAlignment="1" applyProtection="1">
      <alignment horizontal="center" vertical="center" wrapText="1"/>
      <protection/>
    </xf>
    <xf numFmtId="0" fontId="16" fillId="36" borderId="41" xfId="0" applyFont="1" applyFill="1" applyBorder="1" applyAlignment="1" applyProtection="1">
      <alignment horizontal="left" vertical="center" wrapText="1"/>
      <protection/>
    </xf>
    <xf numFmtId="0" fontId="16" fillId="36" borderId="40" xfId="0" applyFont="1" applyFill="1" applyBorder="1" applyAlignment="1" applyProtection="1">
      <alignment horizontal="left" vertical="center" wrapText="1"/>
      <protection/>
    </xf>
    <xf numFmtId="0" fontId="16" fillId="33" borderId="43" xfId="0" applyFont="1" applyFill="1" applyBorder="1" applyAlignment="1" applyProtection="1">
      <alignment horizontal="center" vertical="center" wrapText="1"/>
      <protection/>
    </xf>
    <xf numFmtId="0" fontId="28" fillId="0" borderId="44" xfId="0" applyFont="1" applyBorder="1" applyAlignment="1" applyProtection="1">
      <alignment horizontal="center" vertical="center" wrapText="1"/>
      <protection locked="0"/>
    </xf>
    <xf numFmtId="0" fontId="28" fillId="0" borderId="45" xfId="0" applyFont="1" applyBorder="1" applyAlignment="1" applyProtection="1">
      <alignment horizontal="center" vertical="center" wrapText="1"/>
      <protection locked="0"/>
    </xf>
    <xf numFmtId="0" fontId="28" fillId="0" borderId="46" xfId="0" applyFont="1" applyBorder="1" applyAlignment="1" applyProtection="1">
      <alignment horizontal="center" vertical="center" wrapText="1"/>
      <protection locked="0"/>
    </xf>
    <xf numFmtId="0" fontId="28" fillId="0" borderId="47" xfId="0" applyFont="1" applyBorder="1" applyAlignment="1" applyProtection="1">
      <alignment horizontal="center" vertical="center" wrapText="1"/>
      <protection locked="0"/>
    </xf>
    <xf numFmtId="0" fontId="28" fillId="0" borderId="44" xfId="0" applyFont="1" applyFill="1" applyBorder="1" applyAlignment="1" applyProtection="1">
      <alignment horizontal="center" vertical="center" wrapText="1"/>
      <protection locked="0"/>
    </xf>
    <xf numFmtId="0" fontId="28" fillId="0" borderId="47" xfId="0" applyFont="1" applyFill="1" applyBorder="1" applyAlignment="1" applyProtection="1">
      <alignment horizontal="center" vertical="center" wrapText="1"/>
      <protection locked="0"/>
    </xf>
    <xf numFmtId="0" fontId="28" fillId="0" borderId="48" xfId="0" applyFont="1" applyBorder="1" applyAlignment="1" applyProtection="1">
      <alignment horizontal="center" vertical="center" wrapText="1"/>
      <protection locked="0"/>
    </xf>
    <xf numFmtId="0" fontId="28" fillId="0" borderId="49" xfId="0" applyFont="1" applyBorder="1" applyAlignment="1" applyProtection="1">
      <alignment horizontal="center" vertical="center" wrapText="1"/>
      <protection locked="0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3" fillId="34" borderId="52" xfId="0" applyNumberFormat="1" applyFont="1" applyFill="1" applyBorder="1" applyAlignment="1" applyProtection="1">
      <alignment vertical="center" wrapText="1"/>
      <protection/>
    </xf>
    <xf numFmtId="164" fontId="29" fillId="0" borderId="53" xfId="0" applyNumberFormat="1" applyFont="1" applyFill="1" applyBorder="1" applyAlignment="1" applyProtection="1">
      <alignment horizontal="left" vertical="center" indent="1"/>
      <protection locked="0"/>
    </xf>
    <xf numFmtId="164" fontId="29" fillId="0" borderId="54" xfId="0" applyNumberFormat="1" applyFont="1" applyFill="1" applyBorder="1" applyAlignment="1" applyProtection="1">
      <alignment horizontal="left" vertical="center" indent="1"/>
      <protection locked="0"/>
    </xf>
    <xf numFmtId="9" fontId="29" fillId="0" borderId="53" xfId="52" applyFont="1" applyBorder="1" applyAlignment="1" applyProtection="1">
      <alignment horizontal="left" vertical="center" indent="1"/>
      <protection locked="0"/>
    </xf>
    <xf numFmtId="0" fontId="25" fillId="0" borderId="54" xfId="0" applyFont="1" applyBorder="1" applyAlignment="1">
      <alignment horizontal="left" vertical="center" indent="1"/>
    </xf>
    <xf numFmtId="0" fontId="27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0" fillId="0" borderId="0" xfId="0" applyFont="1" applyBorder="1" applyAlignment="1" applyProtection="1">
      <alignment horizontal="right"/>
      <protection/>
    </xf>
    <xf numFmtId="0" fontId="30" fillId="0" borderId="0" xfId="0" applyFont="1" applyBorder="1" applyAlignment="1" applyProtection="1">
      <alignment horizontal="right" vertical="top"/>
      <protection/>
    </xf>
    <xf numFmtId="0" fontId="28" fillId="0" borderId="55" xfId="48" applyNumberFormat="1" applyFont="1" applyBorder="1" applyAlignment="1" applyProtection="1">
      <alignment horizontal="center" vertical="center" wrapText="1"/>
      <protection locked="0"/>
    </xf>
    <xf numFmtId="0" fontId="28" fillId="0" borderId="46" xfId="48" applyNumberFormat="1" applyFont="1" applyBorder="1" applyAlignment="1" applyProtection="1">
      <alignment horizontal="center" vertical="center" wrapText="1"/>
      <protection locked="0"/>
    </xf>
    <xf numFmtId="0" fontId="28" fillId="0" borderId="47" xfId="48" applyNumberFormat="1" applyFont="1" applyBorder="1" applyAlignment="1" applyProtection="1">
      <alignment horizontal="center" vertical="center" wrapText="1"/>
      <protection locked="0"/>
    </xf>
    <xf numFmtId="0" fontId="28" fillId="0" borderId="44" xfId="48" applyNumberFormat="1" applyFont="1" applyBorder="1" applyAlignment="1" applyProtection="1">
      <alignment horizontal="center" vertical="center" wrapText="1"/>
      <protection locked="0"/>
    </xf>
    <xf numFmtId="0" fontId="2" fillId="33" borderId="56" xfId="0" applyFont="1" applyFill="1" applyBorder="1" applyAlignment="1" applyProtection="1">
      <alignment vertical="center" wrapText="1"/>
      <protection/>
    </xf>
    <xf numFmtId="0" fontId="2" fillId="33" borderId="57" xfId="0" applyFont="1" applyFill="1" applyBorder="1" applyAlignment="1" applyProtection="1">
      <alignment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16" fillId="33" borderId="56" xfId="0" applyFont="1" applyFill="1" applyBorder="1" applyAlignment="1" applyProtection="1">
      <alignment vertical="center" wrapText="1"/>
      <protection/>
    </xf>
    <xf numFmtId="0" fontId="16" fillId="33" borderId="57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58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16" fillId="0" borderId="60" xfId="0" applyFont="1" applyBorder="1" applyAlignment="1" applyProtection="1">
      <alignment horizontal="left" vertical="center"/>
      <protection/>
    </xf>
    <xf numFmtId="0" fontId="16" fillId="0" borderId="61" xfId="0" applyFont="1" applyBorder="1" applyAlignment="1" applyProtection="1">
      <alignment horizontal="left" vertical="center"/>
      <protection/>
    </xf>
    <xf numFmtId="0" fontId="32" fillId="0" borderId="40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/>
      <protection/>
    </xf>
    <xf numFmtId="0" fontId="34" fillId="0" borderId="0" xfId="0" applyFont="1" applyAlignment="1" applyProtection="1">
      <alignment horizontal="right"/>
      <protection/>
    </xf>
    <xf numFmtId="164" fontId="34" fillId="0" borderId="62" xfId="0" applyNumberFormat="1" applyFont="1" applyFill="1" applyBorder="1" applyAlignment="1" applyProtection="1">
      <alignment horizontal="left" vertical="center" indent="1"/>
      <protection/>
    </xf>
    <xf numFmtId="164" fontId="34" fillId="0" borderId="58" xfId="0" applyNumberFormat="1" applyFont="1" applyFill="1" applyBorder="1" applyAlignment="1" applyProtection="1">
      <alignment horizontal="left" vertical="center" indent="1"/>
      <protection/>
    </xf>
    <xf numFmtId="164" fontId="34" fillId="0" borderId="63" xfId="0" applyNumberFormat="1" applyFont="1" applyFill="1" applyBorder="1" applyAlignment="1" applyProtection="1">
      <alignment horizontal="left" vertical="center" indent="1"/>
      <protection/>
    </xf>
    <xf numFmtId="164" fontId="34" fillId="0" borderId="60" xfId="0" applyNumberFormat="1" applyFont="1" applyFill="1" applyBorder="1" applyAlignment="1" applyProtection="1">
      <alignment horizontal="left" vertical="center" indent="1"/>
      <protection/>
    </xf>
    <xf numFmtId="185" fontId="4" fillId="37" borderId="64" xfId="48" applyNumberFormat="1" applyFont="1" applyFill="1" applyBorder="1" applyAlignment="1" applyProtection="1">
      <alignment vertical="center" wrapText="1"/>
      <protection/>
    </xf>
    <xf numFmtId="185" fontId="4" fillId="37" borderId="65" xfId="48" applyNumberFormat="1" applyFont="1" applyFill="1" applyBorder="1" applyAlignment="1" applyProtection="1">
      <alignment vertical="center" wrapText="1"/>
      <protection/>
    </xf>
    <xf numFmtId="185" fontId="4" fillId="37" borderId="66" xfId="48" applyNumberFormat="1" applyFont="1" applyFill="1" applyBorder="1" applyAlignment="1" applyProtection="1">
      <alignment vertical="center" wrapText="1"/>
      <protection/>
    </xf>
    <xf numFmtId="0" fontId="0" fillId="0" borderId="26" xfId="0" applyFont="1" applyBorder="1" applyAlignment="1" applyProtection="1">
      <alignment/>
      <protection/>
    </xf>
    <xf numFmtId="0" fontId="0" fillId="0" borderId="67" xfId="0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4" fillId="37" borderId="40" xfId="0" applyFont="1" applyFill="1" applyBorder="1" applyAlignment="1" applyProtection="1">
      <alignment horizontal="center" vertical="center"/>
      <protection/>
    </xf>
    <xf numFmtId="44" fontId="4" fillId="37" borderId="40" xfId="0" applyNumberFormat="1" applyFont="1" applyFill="1" applyBorder="1" applyAlignment="1" applyProtection="1">
      <alignment vertical="center"/>
      <protection/>
    </xf>
    <xf numFmtId="44" fontId="4" fillId="37" borderId="26" xfId="0" applyNumberFormat="1" applyFont="1" applyFill="1" applyBorder="1" applyAlignment="1" applyProtection="1">
      <alignment vertical="center"/>
      <protection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68" xfId="0" applyFont="1" applyBorder="1" applyAlignment="1" applyProtection="1">
      <alignment horizontal="center" vertical="center"/>
      <protection locked="0"/>
    </xf>
    <xf numFmtId="185" fontId="34" fillId="0" borderId="31" xfId="0" applyNumberFormat="1" applyFont="1" applyFill="1" applyBorder="1" applyAlignment="1" applyProtection="1">
      <alignment horizontal="center" vertical="center"/>
      <protection locked="0"/>
    </xf>
    <xf numFmtId="185" fontId="34" fillId="0" borderId="41" xfId="0" applyNumberFormat="1" applyFont="1" applyFill="1" applyBorder="1" applyAlignment="1" applyProtection="1">
      <alignment horizontal="center" vertical="center"/>
      <protection locked="0"/>
    </xf>
    <xf numFmtId="44" fontId="4" fillId="0" borderId="30" xfId="0" applyNumberFormat="1" applyFont="1" applyFill="1" applyBorder="1" applyAlignment="1" applyProtection="1">
      <alignment vertical="center"/>
      <protection locked="0"/>
    </xf>
    <xf numFmtId="185" fontId="4" fillId="0" borderId="30" xfId="0" applyNumberFormat="1" applyFont="1" applyFill="1" applyBorder="1" applyAlignment="1" applyProtection="1">
      <alignment vertical="center"/>
      <protection locked="0"/>
    </xf>
    <xf numFmtId="185" fontId="4" fillId="0" borderId="41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82" fontId="7" fillId="0" borderId="69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70" xfId="0" applyFill="1" applyBorder="1" applyAlignment="1" applyProtection="1">
      <alignment horizontal="left" indent="1"/>
      <protection/>
    </xf>
    <xf numFmtId="0" fontId="0" fillId="33" borderId="29" xfId="0" applyFill="1" applyBorder="1" applyAlignment="1" applyProtection="1">
      <alignment horizontal="left" indent="1"/>
      <protection/>
    </xf>
    <xf numFmtId="0" fontId="0" fillId="0" borderId="38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71" xfId="0" applyFont="1" applyFill="1" applyBorder="1" applyAlignment="1" applyProtection="1">
      <alignment horizontal="left" vertical="center"/>
      <protection locked="0"/>
    </xf>
    <xf numFmtId="0" fontId="20" fillId="0" borderId="72" xfId="0" applyFont="1" applyFill="1" applyBorder="1" applyAlignment="1" applyProtection="1">
      <alignment horizontal="left" vertical="center"/>
      <protection locked="0"/>
    </xf>
    <xf numFmtId="0" fontId="20" fillId="0" borderId="54" xfId="0" applyFont="1" applyFill="1" applyBorder="1" applyAlignment="1" applyProtection="1">
      <alignment horizontal="left" vertical="center"/>
      <protection locked="0"/>
    </xf>
    <xf numFmtId="0" fontId="28" fillId="0" borderId="45" xfId="0" applyFont="1" applyBorder="1" applyAlignment="1" applyProtection="1" quotePrefix="1">
      <alignment horizontal="center" vertical="center" wrapText="1"/>
      <protection locked="0"/>
    </xf>
    <xf numFmtId="0" fontId="73" fillId="0" borderId="48" xfId="0" applyFont="1" applyBorder="1" applyAlignment="1" applyProtection="1">
      <alignment horizontal="center" vertical="center" wrapText="1"/>
      <protection locked="0"/>
    </xf>
    <xf numFmtId="0" fontId="2" fillId="36" borderId="26" xfId="0" applyFont="1" applyFill="1" applyBorder="1" applyAlignment="1" applyProtection="1">
      <alignment horizontal="left" vertical="center" wrapText="1"/>
      <protection/>
    </xf>
    <xf numFmtId="0" fontId="0" fillId="36" borderId="67" xfId="0" applyFont="1" applyFill="1" applyBorder="1" applyAlignment="1" applyProtection="1">
      <alignment horizontal="left" vertical="center" wrapText="1"/>
      <protection/>
    </xf>
    <xf numFmtId="0" fontId="7" fillId="33" borderId="73" xfId="0" applyFont="1" applyFill="1" applyBorder="1" applyAlignment="1" applyProtection="1">
      <alignment horizontal="left" vertical="center" wrapText="1" indent="1"/>
      <protection/>
    </xf>
    <xf numFmtId="0" fontId="0" fillId="0" borderId="74" xfId="0" applyBorder="1" applyAlignment="1" applyProtection="1">
      <alignment horizontal="left" vertical="center" wrapText="1" indent="1"/>
      <protection/>
    </xf>
    <xf numFmtId="0" fontId="7" fillId="33" borderId="74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19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64" fontId="20" fillId="38" borderId="55" xfId="0" applyNumberFormat="1" applyFont="1" applyFill="1" applyBorder="1" applyAlignment="1" applyProtection="1">
      <alignment horizontal="left" vertical="center"/>
      <protection/>
    </xf>
    <xf numFmtId="0" fontId="0" fillId="38" borderId="75" xfId="0" applyFill="1" applyBorder="1" applyAlignment="1" applyProtection="1">
      <alignment vertical="center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70" xfId="0" applyFont="1" applyFill="1" applyBorder="1" applyAlignment="1" applyProtection="1">
      <alignment horizontal="left" vertical="center" wrapText="1"/>
      <protection/>
    </xf>
    <xf numFmtId="0" fontId="28" fillId="0" borderId="38" xfId="0" applyFont="1" applyFill="1" applyBorder="1" applyAlignment="1" applyProtection="1">
      <alignment horizontal="left" vertical="center" wrapText="1"/>
      <protection/>
    </xf>
    <xf numFmtId="0" fontId="33" fillId="0" borderId="38" xfId="0" applyFont="1" applyBorder="1" applyAlignment="1" applyProtection="1">
      <alignment/>
      <protection/>
    </xf>
    <xf numFmtId="164" fontId="20" fillId="38" borderId="78" xfId="0" applyNumberFormat="1" applyFont="1" applyFill="1" applyBorder="1" applyAlignment="1" applyProtection="1">
      <alignment vertical="center" wrapText="1"/>
      <protection/>
    </xf>
    <xf numFmtId="0" fontId="20" fillId="38" borderId="79" xfId="0" applyFont="1" applyFill="1" applyBorder="1" applyAlignment="1" applyProtection="1">
      <alignment vertical="center" wrapText="1"/>
      <protection/>
    </xf>
    <xf numFmtId="0" fontId="2" fillId="36" borderId="71" xfId="0" applyFont="1" applyFill="1" applyBorder="1" applyAlignment="1" applyProtection="1">
      <alignment horizontal="left" vertical="center" wrapText="1"/>
      <protection/>
    </xf>
    <xf numFmtId="0" fontId="0" fillId="36" borderId="72" xfId="0" applyFill="1" applyBorder="1" applyAlignment="1" applyProtection="1">
      <alignment horizontal="left"/>
      <protection/>
    </xf>
    <xf numFmtId="0" fontId="0" fillId="36" borderId="54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2" fillId="33" borderId="71" xfId="0" applyFont="1" applyFill="1" applyBorder="1" applyAlignment="1" applyProtection="1">
      <alignment vertical="center" wrapText="1"/>
      <protection/>
    </xf>
    <xf numFmtId="0" fontId="0" fillId="0" borderId="72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2" fillId="33" borderId="37" xfId="0" applyFont="1" applyFill="1" applyBorder="1" applyAlignment="1" applyProtection="1">
      <alignment vertical="center" wrapText="1"/>
      <protection/>
    </xf>
    <xf numFmtId="0" fontId="20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64" fontId="29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33" fillId="0" borderId="0" xfId="0" applyFont="1" applyBorder="1" applyAlignment="1" applyProtection="1">
      <alignment/>
      <protection/>
    </xf>
    <xf numFmtId="164" fontId="35" fillId="0" borderId="55" xfId="0" applyNumberFormat="1" applyFont="1" applyFill="1" applyBorder="1" applyAlignment="1" applyProtection="1">
      <alignment horizontal="left" vertical="center" indent="1"/>
      <protection locked="0"/>
    </xf>
    <xf numFmtId="0" fontId="16" fillId="0" borderId="84" xfId="0" applyFont="1" applyBorder="1" applyAlignment="1" applyProtection="1">
      <alignment horizontal="left" vertical="center"/>
      <protection locked="0"/>
    </xf>
    <xf numFmtId="0" fontId="16" fillId="0" borderId="75" xfId="0" applyFont="1" applyBorder="1" applyAlignment="1" applyProtection="1">
      <alignment horizontal="left" vertical="center"/>
      <protection locked="0"/>
    </xf>
    <xf numFmtId="164" fontId="29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72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72" xfId="0" applyFont="1" applyBorder="1" applyAlignment="1" applyProtection="1">
      <alignment vertical="center" wrapText="1"/>
      <protection/>
    </xf>
    <xf numFmtId="0" fontId="0" fillId="0" borderId="68" xfId="0" applyBorder="1" applyAlignment="1" applyProtection="1">
      <alignment vertical="center" wrapText="1"/>
      <protection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6" xfId="0" applyFont="1" applyFill="1" applyBorder="1" applyAlignment="1" applyProtection="1">
      <alignment horizontal="center" vertical="center" wrapText="1"/>
      <protection/>
    </xf>
    <xf numFmtId="0" fontId="0" fillId="36" borderId="67" xfId="0" applyFill="1" applyBorder="1" applyAlignment="1" applyProtection="1">
      <alignment horizontal="center"/>
      <protection/>
    </xf>
    <xf numFmtId="0" fontId="0" fillId="36" borderId="52" xfId="0" applyFill="1" applyBorder="1" applyAlignment="1" applyProtection="1">
      <alignment horizontal="center"/>
      <protection/>
    </xf>
    <xf numFmtId="0" fontId="5" fillId="1" borderId="45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185" fontId="4" fillId="33" borderId="39" xfId="48" applyNumberFormat="1" applyFont="1" applyFill="1" applyBorder="1" applyAlignment="1" applyProtection="1">
      <alignment horizontal="center" vertical="center" wrapText="1"/>
      <protection/>
    </xf>
    <xf numFmtId="185" fontId="4" fillId="33" borderId="38" xfId="48" applyNumberFormat="1" applyFont="1" applyFill="1" applyBorder="1" applyAlignment="1" applyProtection="1">
      <alignment horizontal="center" vertical="center" wrapText="1"/>
      <protection/>
    </xf>
    <xf numFmtId="185" fontId="4" fillId="33" borderId="87" xfId="48" applyNumberFormat="1" applyFont="1" applyFill="1" applyBorder="1" applyAlignment="1" applyProtection="1">
      <alignment horizontal="center" vertical="center" wrapText="1"/>
      <protection/>
    </xf>
    <xf numFmtId="185" fontId="4" fillId="33" borderId="43" xfId="48" applyNumberFormat="1" applyFont="1" applyFill="1" applyBorder="1" applyAlignment="1" applyProtection="1">
      <alignment horizontal="center" vertical="center" wrapText="1"/>
      <protection/>
    </xf>
    <xf numFmtId="0" fontId="16" fillId="37" borderId="88" xfId="0" applyFont="1" applyFill="1" applyBorder="1" applyAlignment="1" applyProtection="1">
      <alignment horizontal="center" vertical="center" wrapText="1"/>
      <protection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0" xfId="0" applyFont="1" applyFill="1" applyBorder="1" applyAlignment="1" applyProtection="1">
      <alignment horizontal="left" vertical="center"/>
      <protection locked="0"/>
    </xf>
    <xf numFmtId="0" fontId="20" fillId="0" borderId="91" xfId="0" applyFont="1" applyFill="1" applyBorder="1" applyAlignment="1" applyProtection="1">
      <alignment horizontal="left" vertical="center"/>
      <protection locked="0"/>
    </xf>
    <xf numFmtId="0" fontId="20" fillId="0" borderId="71" xfId="0" applyFont="1" applyFill="1" applyBorder="1" applyAlignment="1" applyProtection="1">
      <alignment horizontal="left" vertical="center"/>
      <protection locked="0"/>
    </xf>
    <xf numFmtId="0" fontId="20" fillId="0" borderId="72" xfId="0" applyFont="1" applyFill="1" applyBorder="1" applyAlignment="1" applyProtection="1">
      <alignment horizontal="left" vertical="center"/>
      <protection locked="0"/>
    </xf>
    <xf numFmtId="0" fontId="20" fillId="0" borderId="54" xfId="0" applyFont="1" applyFill="1" applyBorder="1" applyAlignment="1" applyProtection="1">
      <alignment horizontal="left" vertical="center"/>
      <protection locked="0"/>
    </xf>
    <xf numFmtId="164" fontId="35" fillId="0" borderId="90" xfId="0" applyNumberFormat="1" applyFont="1" applyFill="1" applyBorder="1" applyAlignment="1" applyProtection="1">
      <alignment horizontal="left" vertical="center" indent="1"/>
      <protection/>
    </xf>
    <xf numFmtId="0" fontId="16" fillId="0" borderId="90" xfId="0" applyFont="1" applyBorder="1" applyAlignment="1" applyProtection="1">
      <alignment horizontal="left" vertical="center"/>
      <protection/>
    </xf>
    <xf numFmtId="0" fontId="16" fillId="0" borderId="92" xfId="0" applyFont="1" applyBorder="1" applyAlignment="1" applyProtection="1">
      <alignment horizontal="left" vertical="center"/>
      <protection/>
    </xf>
    <xf numFmtId="164" fontId="29" fillId="0" borderId="93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94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5" xfId="0" applyFont="1" applyFill="1" applyBorder="1" applyAlignment="1" applyProtection="1">
      <alignment horizontal="left" vertical="center" wrapText="1"/>
      <protection/>
    </xf>
    <xf numFmtId="0" fontId="16" fillId="36" borderId="88" xfId="0" applyFont="1" applyFill="1" applyBorder="1" applyAlignment="1" applyProtection="1">
      <alignment horizontal="left" vertical="center" wrapText="1"/>
      <protection/>
    </xf>
    <xf numFmtId="0" fontId="16" fillId="36" borderId="96" xfId="0" applyFont="1" applyFill="1" applyBorder="1" applyAlignment="1" applyProtection="1">
      <alignment horizontal="left" vertical="center" wrapText="1"/>
      <protection/>
    </xf>
    <xf numFmtId="0" fontId="20" fillId="0" borderId="37" xfId="0" applyFont="1" applyFill="1" applyBorder="1" applyAlignment="1" applyProtection="1">
      <alignment horizontal="left" vertical="center"/>
      <protection locked="0"/>
    </xf>
    <xf numFmtId="0" fontId="20" fillId="0" borderId="80" xfId="0" applyFont="1" applyFill="1" applyBorder="1" applyAlignment="1" applyProtection="1">
      <alignment horizontal="left" vertical="center"/>
      <protection locked="0"/>
    </xf>
    <xf numFmtId="0" fontId="20" fillId="0" borderId="83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2543175</xdr:colOff>
      <xdr:row>20</xdr:row>
      <xdr:rowOff>47625</xdr:rowOff>
    </xdr:from>
    <xdr:ext cx="190500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54317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1</xdr:row>
      <xdr:rowOff>704850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tabSelected="1" view="pageLayout" workbookViewId="0" topLeftCell="A15">
      <selection activeCell="A27" sqref="A27:B27"/>
    </sheetView>
  </sheetViews>
  <sheetFormatPr defaultColWidth="9.140625" defaultRowHeight="12.75" customHeight="1" zeroHeight="1"/>
  <cols>
    <col min="1" max="1" width="47.140625" style="107" customWidth="1"/>
    <col min="2" max="2" width="23.28125" style="107" customWidth="1"/>
    <col min="3" max="3" width="23.421875" style="107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53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73"/>
      <c r="B3" s="174"/>
      <c r="C3" s="174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7" t="str">
        <f>Identification!B4</f>
        <v>R-4112-2019</v>
      </c>
      <c r="C4" s="168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6" t="s">
        <v>1</v>
      </c>
      <c r="B5" s="175" t="str">
        <f>Identification!B5</f>
        <v>Association Hôtellerie Québec et Association Restauration Québec</v>
      </c>
      <c r="C5" s="176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77" t="s">
        <v>2</v>
      </c>
      <c r="B6" s="178"/>
      <c r="C6" s="179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1" t="s">
        <v>3</v>
      </c>
      <c r="B7" s="169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2"/>
      <c r="B8" s="170"/>
      <c r="C8" s="142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3">
        <f>Répartition!B25+Répartition!C25+Répartition!D25</f>
        <v>30</v>
      </c>
      <c r="C9" s="144">
        <f>Répartition!B30+Répartition!C30+Répartition!D30</f>
        <v>7650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5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3">
        <f>Répartition!E25+Répartition!F25+Répartition!G25+Répartition!H25</f>
        <v>74</v>
      </c>
      <c r="C11" s="144">
        <f>Répartition!E30+Répartition!F30+Répartition!G30+Répartition!H30</f>
        <v>14800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5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3">
        <f>Répartition!I25+Répartition!J25</f>
        <v>0</v>
      </c>
      <c r="C13" s="144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5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9</v>
      </c>
      <c r="B15" s="143">
        <f>Répartition!K25+Répartition!L25</f>
        <v>0</v>
      </c>
      <c r="C15" s="144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5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0" t="s">
        <v>11</v>
      </c>
      <c r="B17" s="143">
        <f>Répartition!M25+Répartition!N25</f>
        <v>0</v>
      </c>
      <c r="C17" s="144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146"/>
      <c r="B18" s="37"/>
      <c r="C18" s="1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38" t="s">
        <v>12</v>
      </c>
      <c r="B19" s="35">
        <f>B9+B11+B13+B15+B17</f>
        <v>104</v>
      </c>
      <c r="C19" s="39">
        <f>C9+C11+C13+C15+C17</f>
        <v>22450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83"/>
      <c r="B20" s="85"/>
      <c r="C20" s="84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80" t="s">
        <v>13</v>
      </c>
      <c r="B21" s="181"/>
      <c r="C21" s="182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65" t="s">
        <v>14</v>
      </c>
      <c r="B22" s="166"/>
      <c r="C22" s="13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6" t="s">
        <v>16</v>
      </c>
      <c r="B23" s="157"/>
      <c r="C23" s="27">
        <f>ROUND(0.03*C19,2)</f>
        <v>673.5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6" t="s">
        <v>18</v>
      </c>
      <c r="B25" s="158"/>
      <c r="C25" s="36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4"/>
      <c r="B26" s="15"/>
      <c r="C26" s="12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59" t="s">
        <v>62</v>
      </c>
      <c r="B27" s="160"/>
      <c r="C27" s="36">
        <v>0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6"/>
      <c r="B28" s="17"/>
      <c r="C28" s="18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61" t="s">
        <v>21</v>
      </c>
      <c r="B29" s="162"/>
      <c r="C29" s="19">
        <f>C23+C25+C27</f>
        <v>673.5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0"/>
      <c r="B30" s="21"/>
      <c r="C30" s="18" t="s">
        <v>22</v>
      </c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4.75" customHeight="1">
      <c r="A31" s="163" t="s">
        <v>23</v>
      </c>
      <c r="B31" s="164"/>
      <c r="C31" s="19"/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0.5" customHeight="1">
      <c r="A32" s="58"/>
      <c r="B32" s="59"/>
      <c r="C32" s="24" t="s">
        <v>24</v>
      </c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38.25" customHeight="1">
      <c r="A33" s="154" t="s">
        <v>54</v>
      </c>
      <c r="B33" s="155"/>
      <c r="C33" s="87">
        <f>C19+C29+C31</f>
        <v>23123.5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5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6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5"/>
      <c r="B93" s="25"/>
      <c r="C93" s="25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5"/>
      <c r="B94" s="25"/>
      <c r="C94" s="25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.75" hidden="1"/>
    <row r="96" ht="12.75" hidden="1"/>
    <row r="97" ht="12.75" hidden="1"/>
    <row r="98" ht="12.75" hidden="1"/>
    <row r="99" ht="12.75" customHeight="1"/>
    <row r="100" ht="12.75" customHeight="1"/>
    <row r="101" spans="1:3" ht="30.75" customHeight="1">
      <c r="A101" s="147"/>
      <c r="B101" s="147"/>
      <c r="C101" s="147"/>
    </row>
    <row r="102" spans="1:3" ht="12.75" customHeight="1">
      <c r="A102" s="148" t="s">
        <v>38</v>
      </c>
      <c r="C102" s="148" t="s">
        <v>39</v>
      </c>
    </row>
    <row r="103" ht="12.75" customHeight="1"/>
    <row r="104" ht="12.75" customHeight="1"/>
  </sheetData>
  <sheetProtection password="ED17" sheet="1" objects="1" scenarios="1"/>
  <mergeCells count="14">
    <mergeCell ref="A22:B22"/>
    <mergeCell ref="B4:C4"/>
    <mergeCell ref="B7:B8"/>
    <mergeCell ref="A7:A8"/>
    <mergeCell ref="A3:C3"/>
    <mergeCell ref="B5:C5"/>
    <mergeCell ref="A6:C6"/>
    <mergeCell ref="A21:C21"/>
    <mergeCell ref="A33:B33"/>
    <mergeCell ref="A23:B23"/>
    <mergeCell ref="A25:B25"/>
    <mergeCell ref="A27:B27"/>
    <mergeCell ref="A29:B29"/>
    <mergeCell ref="A31:B31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2009-11-06&amp;C&amp;"Times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view="pageBreakPreview" zoomScaleSheetLayoutView="100" zoomScalePageLayoutView="0" workbookViewId="0" topLeftCell="A46">
      <selection activeCell="E12" sqref="E12"/>
    </sheetView>
  </sheetViews>
  <sheetFormatPr defaultColWidth="9.14062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5" t="s">
        <v>53</v>
      </c>
      <c r="F1" s="94"/>
    </row>
    <row r="2" spans="5:6" ht="56.25" customHeight="1">
      <c r="E2" s="96" t="s">
        <v>25</v>
      </c>
      <c r="F2" s="94"/>
    </row>
    <row r="3" spans="1:6" ht="27.75" customHeight="1">
      <c r="A3" s="191" t="s">
        <v>61</v>
      </c>
      <c r="B3" s="192"/>
      <c r="C3" s="192"/>
      <c r="D3" s="192"/>
      <c r="E3" s="192"/>
      <c r="F3" s="94"/>
    </row>
    <row r="4" spans="1:6" ht="24" customHeight="1">
      <c r="A4" s="5" t="s">
        <v>0</v>
      </c>
      <c r="B4" s="193" t="s">
        <v>85</v>
      </c>
      <c r="C4" s="194"/>
      <c r="D4" s="194"/>
      <c r="E4" s="195"/>
      <c r="F4" s="94"/>
    </row>
    <row r="5" spans="1:6" ht="19.5" customHeight="1">
      <c r="A5" s="6" t="s">
        <v>1</v>
      </c>
      <c r="B5" s="196" t="s">
        <v>83</v>
      </c>
      <c r="C5" s="197"/>
      <c r="D5" s="197"/>
      <c r="E5" s="198"/>
      <c r="F5" s="94"/>
    </row>
    <row r="6" spans="1:6" ht="15.75">
      <c r="A6" s="183" t="s">
        <v>26</v>
      </c>
      <c r="B6" s="199"/>
      <c r="C6" s="200"/>
      <c r="D6" s="88" t="s">
        <v>78</v>
      </c>
      <c r="E6" s="89"/>
      <c r="F6" s="94"/>
    </row>
    <row r="7" spans="1:6" ht="19.5" customHeight="1">
      <c r="A7" s="183" t="s">
        <v>40</v>
      </c>
      <c r="B7" s="184"/>
      <c r="C7" s="185"/>
      <c r="D7" s="90"/>
      <c r="E7" s="91"/>
      <c r="F7" s="94"/>
    </row>
    <row r="8" spans="1:6" ht="21.75" customHeight="1">
      <c r="A8" s="186" t="s">
        <v>41</v>
      </c>
      <c r="B8" s="187"/>
      <c r="C8" s="188"/>
      <c r="D8" s="189"/>
      <c r="E8" s="190"/>
      <c r="F8" s="94"/>
    </row>
    <row r="9" spans="1:6" ht="22.5" customHeight="1">
      <c r="A9" s="203" t="s">
        <v>51</v>
      </c>
      <c r="B9" s="204"/>
      <c r="C9" s="204"/>
      <c r="D9" s="204"/>
      <c r="E9" s="205"/>
      <c r="F9" s="94"/>
    </row>
    <row r="10" spans="1:6" ht="24" customHeight="1">
      <c r="A10" s="29" t="s">
        <v>27</v>
      </c>
      <c r="B10" s="30" t="s">
        <v>28</v>
      </c>
      <c r="C10" s="30" t="s">
        <v>29</v>
      </c>
      <c r="D10" s="55" t="s">
        <v>68</v>
      </c>
      <c r="E10" s="31" t="s">
        <v>30</v>
      </c>
      <c r="F10" s="94"/>
    </row>
    <row r="11" spans="1:6" ht="30" customHeight="1">
      <c r="A11" s="47" t="s">
        <v>80</v>
      </c>
      <c r="B11" s="152" t="s">
        <v>84</v>
      </c>
      <c r="C11" s="70" t="s">
        <v>79</v>
      </c>
      <c r="D11" s="97">
        <v>255</v>
      </c>
      <c r="E11" s="153" t="s">
        <v>86</v>
      </c>
      <c r="F11" s="94"/>
    </row>
    <row r="12" spans="1:6" ht="30" customHeight="1">
      <c r="A12" s="48"/>
      <c r="B12" s="72"/>
      <c r="C12" s="72"/>
      <c r="D12" s="98"/>
      <c r="E12" s="77"/>
      <c r="F12" s="94"/>
    </row>
    <row r="13" spans="1:6" ht="30" customHeight="1">
      <c r="A13" s="52"/>
      <c r="B13" s="78"/>
      <c r="C13" s="78"/>
      <c r="D13" s="99"/>
      <c r="E13" s="79"/>
      <c r="F13" s="94"/>
    </row>
    <row r="14" spans="1:6" ht="30" customHeight="1">
      <c r="A14" s="32" t="s">
        <v>31</v>
      </c>
      <c r="B14" s="30" t="s">
        <v>28</v>
      </c>
      <c r="C14" s="30" t="s">
        <v>29</v>
      </c>
      <c r="D14" s="55" t="s">
        <v>68</v>
      </c>
      <c r="E14" s="31" t="s">
        <v>30</v>
      </c>
      <c r="F14" s="94"/>
    </row>
    <row r="15" spans="1:6" ht="30" customHeight="1">
      <c r="A15" s="47" t="s">
        <v>81</v>
      </c>
      <c r="B15" s="70" t="s">
        <v>84</v>
      </c>
      <c r="C15" s="70" t="s">
        <v>79</v>
      </c>
      <c r="D15" s="100">
        <v>200</v>
      </c>
      <c r="E15" s="76" t="s">
        <v>82</v>
      </c>
      <c r="F15" s="94"/>
    </row>
    <row r="16" spans="1:6" ht="30" customHeight="1">
      <c r="A16" s="48"/>
      <c r="B16" s="71"/>
      <c r="C16" s="72"/>
      <c r="D16" s="98"/>
      <c r="E16" s="76"/>
      <c r="F16" s="94"/>
    </row>
    <row r="17" spans="1:6" ht="30" customHeight="1">
      <c r="A17" s="48"/>
      <c r="B17" s="72"/>
      <c r="C17" s="72"/>
      <c r="D17" s="98"/>
      <c r="E17" s="76"/>
      <c r="F17" s="94"/>
    </row>
    <row r="18" spans="1:6" ht="30" customHeight="1">
      <c r="A18" s="49"/>
      <c r="B18" s="73"/>
      <c r="C18" s="73"/>
      <c r="D18" s="99"/>
      <c r="E18" s="80"/>
      <c r="F18" s="94"/>
    </row>
    <row r="19" spans="1:6" ht="30" customHeight="1">
      <c r="A19" s="33" t="s">
        <v>32</v>
      </c>
      <c r="B19" s="30" t="s">
        <v>28</v>
      </c>
      <c r="C19" s="30" t="s">
        <v>29</v>
      </c>
      <c r="D19" s="55" t="s">
        <v>68</v>
      </c>
      <c r="E19" s="31" t="s">
        <v>30</v>
      </c>
      <c r="F19" s="94"/>
    </row>
    <row r="20" spans="1:6" ht="30" customHeight="1">
      <c r="A20" s="50"/>
      <c r="B20" s="206" t="s">
        <v>10</v>
      </c>
      <c r="C20" s="206" t="s">
        <v>10</v>
      </c>
      <c r="D20" s="100"/>
      <c r="E20" s="76"/>
      <c r="F20" s="94"/>
    </row>
    <row r="21" spans="1:6" ht="30" customHeight="1">
      <c r="A21" s="56"/>
      <c r="B21" s="207"/>
      <c r="C21" s="207"/>
      <c r="D21" s="99"/>
      <c r="E21" s="79"/>
      <c r="F21" s="94"/>
    </row>
    <row r="22" spans="1:6" ht="30" customHeight="1">
      <c r="A22" s="33" t="s">
        <v>63</v>
      </c>
      <c r="B22" s="30" t="s">
        <v>28</v>
      </c>
      <c r="C22" s="30" t="s">
        <v>29</v>
      </c>
      <c r="D22" s="55" t="s">
        <v>68</v>
      </c>
      <c r="E22" s="31" t="s">
        <v>30</v>
      </c>
      <c r="F22" s="94"/>
    </row>
    <row r="23" spans="1:6" ht="30" customHeight="1">
      <c r="A23" s="51"/>
      <c r="B23" s="206" t="s">
        <v>10</v>
      </c>
      <c r="C23" s="74"/>
      <c r="D23" s="100"/>
      <c r="E23" s="76"/>
      <c r="F23" s="94"/>
    </row>
    <row r="24" spans="1:6" ht="30" customHeight="1">
      <c r="A24" s="52"/>
      <c r="B24" s="207"/>
      <c r="C24" s="75"/>
      <c r="D24" s="99"/>
      <c r="E24" s="79"/>
      <c r="F24" s="94"/>
    </row>
    <row r="25" spans="1:6" ht="30" customHeight="1">
      <c r="A25" s="33" t="s">
        <v>33</v>
      </c>
      <c r="B25" s="30" t="s">
        <v>28</v>
      </c>
      <c r="C25" s="30" t="s">
        <v>29</v>
      </c>
      <c r="D25" s="55" t="s">
        <v>68</v>
      </c>
      <c r="E25" s="31" t="s">
        <v>30</v>
      </c>
      <c r="F25" s="94"/>
    </row>
    <row r="26" spans="1:6" ht="30" customHeight="1">
      <c r="A26" s="51"/>
      <c r="B26" s="206" t="s">
        <v>10</v>
      </c>
      <c r="C26" s="74"/>
      <c r="D26" s="100"/>
      <c r="E26" s="76"/>
      <c r="F26" s="94"/>
    </row>
    <row r="27" spans="1:6" ht="30" customHeight="1">
      <c r="A27" s="52"/>
      <c r="B27" s="207"/>
      <c r="C27" s="75"/>
      <c r="D27" s="99"/>
      <c r="E27" s="79"/>
      <c r="F27" s="94"/>
    </row>
    <row r="28" spans="1:7" ht="15">
      <c r="A28" s="57"/>
      <c r="B28" s="34"/>
      <c r="C28" s="34"/>
      <c r="D28" s="34"/>
      <c r="E28" s="93"/>
      <c r="F28" s="94"/>
      <c r="G28" s="94"/>
    </row>
    <row r="29" spans="1:7" ht="12.75">
      <c r="A29" s="201" t="s">
        <v>34</v>
      </c>
      <c r="B29" s="202"/>
      <c r="C29" s="202"/>
      <c r="D29" s="202"/>
      <c r="E29" s="202"/>
      <c r="F29" s="94"/>
      <c r="G29" s="94"/>
    </row>
    <row r="30" spans="1:7" ht="12.75">
      <c r="A30" s="201" t="s">
        <v>35</v>
      </c>
      <c r="B30" s="202"/>
      <c r="C30" s="202"/>
      <c r="D30" s="202"/>
      <c r="E30" s="202"/>
      <c r="F30" s="94"/>
      <c r="G30" s="94"/>
    </row>
    <row r="31" ht="12.75">
      <c r="F31" s="94"/>
    </row>
    <row r="32" ht="12.75">
      <c r="F32" s="94"/>
    </row>
    <row r="33" ht="12.75">
      <c r="F33" s="94"/>
    </row>
    <row r="34" ht="12.75">
      <c r="F34" s="94"/>
    </row>
    <row r="35" ht="12.75">
      <c r="F35" s="94"/>
    </row>
    <row r="36" ht="12.75">
      <c r="F36" s="94"/>
    </row>
    <row r="37" ht="12.75">
      <c r="F37" s="94"/>
    </row>
  </sheetData>
  <sheetProtection sheet="1" objects="1" scenarios="1" selectLockedCells="1"/>
  <mergeCells count="14">
    <mergeCell ref="A30:E30"/>
    <mergeCell ref="A9:E9"/>
    <mergeCell ref="B20:B21"/>
    <mergeCell ref="C20:C21"/>
    <mergeCell ref="B23:B24"/>
    <mergeCell ref="B26:B27"/>
    <mergeCell ref="A29:E29"/>
    <mergeCell ref="A7:C7"/>
    <mergeCell ref="A8:C8"/>
    <mergeCell ref="D8:E8"/>
    <mergeCell ref="A3:E3"/>
    <mergeCell ref="B4:E4"/>
    <mergeCell ref="B5:E5"/>
    <mergeCell ref="A6:C6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4" r:id="rId2"/>
  <headerFooter>
    <oddFooter>&amp;L&amp;"Times New Roman,Gras"BP / 2009-11-06&amp;C&amp;"Times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view="pageBreakPreview" zoomScaleSheetLayoutView="100" zoomScalePageLayoutView="0" workbookViewId="0" topLeftCell="A4">
      <selection activeCell="B22" sqref="B22"/>
    </sheetView>
  </sheetViews>
  <sheetFormatPr defaultColWidth="9.140625" defaultRowHeight="12.75" customHeight="1"/>
  <cols>
    <col min="1" max="1" width="47.7109375" style="40" customWidth="1"/>
    <col min="2" max="14" width="12.8515625" style="40" customWidth="1"/>
    <col min="15" max="16384" width="9.140625" style="42" customWidth="1"/>
  </cols>
  <sheetData>
    <row r="1" spans="1:14" ht="12.7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28"/>
      <c r="N1" s="28"/>
    </row>
    <row r="2" spans="1:14" ht="18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14" t="s">
        <v>53</v>
      </c>
    </row>
    <row r="3" spans="1:14" ht="24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14" t="s">
        <v>56</v>
      </c>
    </row>
    <row r="4" spans="1:14" ht="49.5" customHeight="1" thickBot="1">
      <c r="A4" s="103" t="s">
        <v>72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22.5" customHeight="1">
      <c r="A5" s="104" t="s">
        <v>0</v>
      </c>
      <c r="B5" s="115" t="str">
        <f>Identification!B4</f>
        <v>R-4112-2019</v>
      </c>
      <c r="C5" s="116"/>
      <c r="D5" s="116"/>
      <c r="E5" s="108"/>
      <c r="F5" s="108"/>
      <c r="G5" s="108"/>
      <c r="H5" s="108"/>
      <c r="I5" s="108"/>
      <c r="J5" s="108"/>
      <c r="K5" s="108"/>
      <c r="L5" s="108"/>
      <c r="M5" s="108"/>
      <c r="N5" s="109"/>
    </row>
    <row r="6" spans="1:14" ht="22.5" customHeight="1" thickBot="1">
      <c r="A6" s="105" t="s">
        <v>1</v>
      </c>
      <c r="B6" s="117" t="str">
        <f>Identification!B5</f>
        <v>Association Hôtellerie Québec et Association Restauration Québec</v>
      </c>
      <c r="C6" s="118"/>
      <c r="D6" s="118"/>
      <c r="E6" s="110"/>
      <c r="F6" s="110"/>
      <c r="G6" s="110"/>
      <c r="H6" s="110"/>
      <c r="I6" s="110"/>
      <c r="J6" s="110"/>
      <c r="K6" s="110"/>
      <c r="L6" s="110"/>
      <c r="M6" s="110"/>
      <c r="N6" s="111"/>
    </row>
    <row r="7" spans="1:14" ht="22.5" customHeight="1" thickBot="1">
      <c r="A7" s="64" t="s">
        <v>57</v>
      </c>
      <c r="B7" s="208" t="s">
        <v>46</v>
      </c>
      <c r="C7" s="214"/>
      <c r="D7" s="209"/>
      <c r="E7" s="208" t="s">
        <v>47</v>
      </c>
      <c r="F7" s="214"/>
      <c r="G7" s="214"/>
      <c r="H7" s="209"/>
      <c r="I7" s="208" t="s">
        <v>48</v>
      </c>
      <c r="J7" s="209"/>
      <c r="K7" s="208" t="s">
        <v>64</v>
      </c>
      <c r="L7" s="209"/>
      <c r="M7" s="208" t="s">
        <v>49</v>
      </c>
      <c r="N7" s="209"/>
    </row>
    <row r="8" spans="1:14" ht="42" customHeight="1" thickBot="1">
      <c r="A8" s="65" t="s">
        <v>50</v>
      </c>
      <c r="B8" s="53" t="str">
        <f>Identification!A11</f>
        <v>Steve Cadrin</v>
      </c>
      <c r="C8" s="53">
        <f>Identification!A12</f>
        <v>0</v>
      </c>
      <c r="D8" s="53">
        <f>Identification!A13</f>
        <v>0</v>
      </c>
      <c r="E8" s="53" t="str">
        <f>Identification!A15</f>
        <v>Marcel Paul Raymond</v>
      </c>
      <c r="F8" s="41">
        <f>Identification!A16</f>
        <v>0</v>
      </c>
      <c r="G8" s="41">
        <f>Identification!A17</f>
        <v>0</v>
      </c>
      <c r="H8" s="54">
        <f>Identification!A18</f>
        <v>0</v>
      </c>
      <c r="I8" s="53">
        <f>Identification!A20</f>
        <v>0</v>
      </c>
      <c r="J8" s="54">
        <f>Identification!A21</f>
        <v>0</v>
      </c>
      <c r="K8" s="53">
        <f>Identification!A23</f>
        <v>0</v>
      </c>
      <c r="L8" s="54">
        <f>Identification!A24</f>
        <v>0</v>
      </c>
      <c r="M8" s="53">
        <f>Identification!A26</f>
        <v>0</v>
      </c>
      <c r="N8" s="54">
        <f>Identification!A27</f>
        <v>0</v>
      </c>
    </row>
    <row r="9" spans="1:14" ht="24" customHeight="1" thickBot="1">
      <c r="A9" s="64" t="s">
        <v>55</v>
      </c>
      <c r="B9" s="119">
        <f>Identification!D11</f>
        <v>255</v>
      </c>
      <c r="C9" s="120">
        <f>Identification!D12</f>
        <v>0</v>
      </c>
      <c r="D9" s="121">
        <f>Identification!D13</f>
        <v>0</v>
      </c>
      <c r="E9" s="119">
        <f>Identification!D15</f>
        <v>200</v>
      </c>
      <c r="F9" s="120">
        <f>Identification!D16</f>
        <v>0</v>
      </c>
      <c r="G9" s="120">
        <f>Identification!D17</f>
        <v>0</v>
      </c>
      <c r="H9" s="121">
        <f>Identification!D18</f>
        <v>0</v>
      </c>
      <c r="I9" s="119">
        <f>Identification!D20</f>
        <v>0</v>
      </c>
      <c r="J9" s="121">
        <f>Identification!D21</f>
        <v>0</v>
      </c>
      <c r="K9" s="119">
        <f>Identification!D23</f>
        <v>0</v>
      </c>
      <c r="L9" s="121">
        <f>Identification!D24</f>
        <v>0</v>
      </c>
      <c r="M9" s="119">
        <f>Identification!D26</f>
        <v>0</v>
      </c>
      <c r="N9" s="121">
        <f>Identification!D27</f>
        <v>0</v>
      </c>
    </row>
    <row r="10" spans="1:14" ht="24" customHeight="1">
      <c r="A10" s="69"/>
      <c r="B10" s="210" t="s">
        <v>52</v>
      </c>
      <c r="C10" s="211"/>
      <c r="D10" s="212"/>
      <c r="E10" s="210" t="s">
        <v>52</v>
      </c>
      <c r="F10" s="211"/>
      <c r="G10" s="211"/>
      <c r="H10" s="212"/>
      <c r="I10" s="210" t="s">
        <v>52</v>
      </c>
      <c r="J10" s="211"/>
      <c r="K10" s="213" t="s">
        <v>52</v>
      </c>
      <c r="L10" s="213"/>
      <c r="M10" s="213" t="s">
        <v>52</v>
      </c>
      <c r="N10" s="213"/>
    </row>
    <row r="11" spans="1:14" ht="20.25" customHeight="1">
      <c r="A11" s="66" t="s">
        <v>58</v>
      </c>
      <c r="B11" s="122"/>
      <c r="C11" s="123"/>
      <c r="D11" s="124"/>
      <c r="E11" s="122"/>
      <c r="F11" s="123"/>
      <c r="G11" s="123"/>
      <c r="H11" s="124"/>
      <c r="I11" s="122"/>
      <c r="J11" s="124"/>
      <c r="K11" s="122"/>
      <c r="L11" s="124"/>
      <c r="M11" s="122"/>
      <c r="N11" s="124"/>
    </row>
    <row r="12" spans="1:14" ht="30.75" customHeight="1">
      <c r="A12" s="67" t="s">
        <v>59</v>
      </c>
      <c r="B12" s="128">
        <v>9</v>
      </c>
      <c r="C12" s="129"/>
      <c r="D12" s="130"/>
      <c r="E12" s="131">
        <v>20</v>
      </c>
      <c r="F12" s="132"/>
      <c r="G12" s="132"/>
      <c r="H12" s="130"/>
      <c r="I12" s="131"/>
      <c r="J12" s="130"/>
      <c r="K12" s="131"/>
      <c r="L12" s="130"/>
      <c r="M12" s="131"/>
      <c r="N12" s="130"/>
    </row>
    <row r="13" spans="1:14" ht="30.75" customHeight="1">
      <c r="A13" s="67" t="s">
        <v>42</v>
      </c>
      <c r="B13" s="133">
        <v>1</v>
      </c>
      <c r="C13" s="134"/>
      <c r="D13" s="135"/>
      <c r="E13" s="133">
        <v>5</v>
      </c>
      <c r="F13" s="134"/>
      <c r="G13" s="134"/>
      <c r="H13" s="135"/>
      <c r="I13" s="133"/>
      <c r="J13" s="135"/>
      <c r="K13" s="133"/>
      <c r="L13" s="135"/>
      <c r="M13" s="133"/>
      <c r="N13" s="135"/>
    </row>
    <row r="14" spans="1:14" ht="30.75" customHeight="1">
      <c r="A14" s="67" t="s">
        <v>43</v>
      </c>
      <c r="B14" s="133">
        <v>2</v>
      </c>
      <c r="C14" s="134"/>
      <c r="D14" s="135"/>
      <c r="E14" s="133">
        <v>10</v>
      </c>
      <c r="F14" s="134"/>
      <c r="G14" s="134"/>
      <c r="H14" s="135"/>
      <c r="I14" s="133"/>
      <c r="J14" s="135"/>
      <c r="K14" s="133"/>
      <c r="L14" s="135"/>
      <c r="M14" s="133"/>
      <c r="N14" s="135"/>
    </row>
    <row r="15" spans="1:14" ht="30.75" customHeight="1">
      <c r="A15" s="67" t="s">
        <v>44</v>
      </c>
      <c r="B15" s="133">
        <v>1</v>
      </c>
      <c r="C15" s="134"/>
      <c r="D15" s="135"/>
      <c r="E15" s="133">
        <v>2</v>
      </c>
      <c r="F15" s="134"/>
      <c r="G15" s="134"/>
      <c r="H15" s="135"/>
      <c r="I15" s="133"/>
      <c r="J15" s="135"/>
      <c r="K15" s="133"/>
      <c r="L15" s="135"/>
      <c r="M15" s="133"/>
      <c r="N15" s="135"/>
    </row>
    <row r="16" spans="1:14" ht="30.75" customHeight="1">
      <c r="A16" s="67" t="s">
        <v>73</v>
      </c>
      <c r="B16" s="133">
        <v>10</v>
      </c>
      <c r="C16" s="134"/>
      <c r="D16" s="135"/>
      <c r="E16" s="133">
        <v>30</v>
      </c>
      <c r="F16" s="134"/>
      <c r="G16" s="134"/>
      <c r="H16" s="135"/>
      <c r="I16" s="133"/>
      <c r="J16" s="135"/>
      <c r="K16" s="133"/>
      <c r="L16" s="135"/>
      <c r="M16" s="133"/>
      <c r="N16" s="135"/>
    </row>
    <row r="17" spans="1:14" ht="30.75" customHeight="1">
      <c r="A17" s="67" t="s">
        <v>74</v>
      </c>
      <c r="B17" s="133">
        <v>2</v>
      </c>
      <c r="C17" s="134"/>
      <c r="D17" s="135"/>
      <c r="E17" s="133">
        <v>2</v>
      </c>
      <c r="F17" s="134"/>
      <c r="G17" s="134"/>
      <c r="H17" s="135"/>
      <c r="I17" s="133"/>
      <c r="J17" s="135"/>
      <c r="K17" s="133"/>
      <c r="L17" s="135"/>
      <c r="M17" s="133"/>
      <c r="N17" s="135"/>
    </row>
    <row r="18" spans="1:14" ht="30.75" customHeight="1">
      <c r="A18" s="67" t="s">
        <v>76</v>
      </c>
      <c r="B18" s="133">
        <v>0</v>
      </c>
      <c r="C18" s="134"/>
      <c r="D18" s="135"/>
      <c r="E18" s="133">
        <v>0</v>
      </c>
      <c r="F18" s="134"/>
      <c r="G18" s="134"/>
      <c r="H18" s="135"/>
      <c r="I18" s="133"/>
      <c r="J18" s="135"/>
      <c r="K18" s="133"/>
      <c r="L18" s="135"/>
      <c r="M18" s="133"/>
      <c r="N18" s="135"/>
    </row>
    <row r="19" spans="1:14" ht="30.75" customHeight="1">
      <c r="A19" s="67" t="s">
        <v>75</v>
      </c>
      <c r="B19" s="133">
        <v>0</v>
      </c>
      <c r="C19" s="134"/>
      <c r="D19" s="135"/>
      <c r="E19" s="133">
        <v>0</v>
      </c>
      <c r="F19" s="134"/>
      <c r="G19" s="134"/>
      <c r="H19" s="135"/>
      <c r="I19" s="133"/>
      <c r="J19" s="135"/>
      <c r="K19" s="133"/>
      <c r="L19" s="135"/>
      <c r="M19" s="133"/>
      <c r="N19" s="135"/>
    </row>
    <row r="20" spans="1:14" ht="30.75" customHeight="1">
      <c r="A20" s="67" t="s">
        <v>69</v>
      </c>
      <c r="B20" s="133">
        <v>0</v>
      </c>
      <c r="C20" s="134"/>
      <c r="D20" s="135"/>
      <c r="E20" s="133">
        <v>0</v>
      </c>
      <c r="F20" s="134"/>
      <c r="G20" s="134"/>
      <c r="H20" s="135"/>
      <c r="I20" s="133"/>
      <c r="J20" s="135"/>
      <c r="K20" s="133"/>
      <c r="L20" s="135"/>
      <c r="M20" s="133"/>
      <c r="N20" s="135"/>
    </row>
    <row r="21" spans="1:14" ht="30.75" customHeight="1">
      <c r="A21" s="67" t="s">
        <v>45</v>
      </c>
      <c r="B21" s="133">
        <v>0</v>
      </c>
      <c r="C21" s="134"/>
      <c r="D21" s="135"/>
      <c r="E21" s="134">
        <v>0</v>
      </c>
      <c r="F21" s="134"/>
      <c r="G21" s="134"/>
      <c r="H21" s="135"/>
      <c r="I21" s="136"/>
      <c r="J21" s="135"/>
      <c r="K21" s="136"/>
      <c r="L21" s="135"/>
      <c r="M21" s="136"/>
      <c r="N21" s="135"/>
    </row>
    <row r="22" spans="1:14" ht="30.75" customHeight="1">
      <c r="A22" s="67" t="s">
        <v>71</v>
      </c>
      <c r="B22" s="133">
        <v>5</v>
      </c>
      <c r="C22" s="134"/>
      <c r="D22" s="135"/>
      <c r="E22" s="133">
        <v>5</v>
      </c>
      <c r="F22" s="134"/>
      <c r="G22" s="134"/>
      <c r="H22" s="135"/>
      <c r="I22" s="133"/>
      <c r="J22" s="135"/>
      <c r="K22" s="133"/>
      <c r="L22" s="135"/>
      <c r="M22" s="133"/>
      <c r="N22" s="135"/>
    </row>
    <row r="23" spans="1:14" ht="30.75" customHeight="1">
      <c r="A23" s="67"/>
      <c r="B23" s="133"/>
      <c r="C23" s="134"/>
      <c r="D23" s="135"/>
      <c r="E23" s="133"/>
      <c r="F23" s="134"/>
      <c r="G23" s="134"/>
      <c r="H23" s="135"/>
      <c r="I23" s="133"/>
      <c r="J23" s="135"/>
      <c r="K23" s="133"/>
      <c r="L23" s="135"/>
      <c r="M23" s="133"/>
      <c r="N23" s="135"/>
    </row>
    <row r="24" spans="1:14" ht="30.75" customHeight="1">
      <c r="A24" s="68"/>
      <c r="B24" s="133"/>
      <c r="C24" s="134"/>
      <c r="D24" s="135"/>
      <c r="E24" s="133"/>
      <c r="F24" s="134"/>
      <c r="G24" s="134"/>
      <c r="H24" s="135"/>
      <c r="I24" s="133"/>
      <c r="J24" s="135"/>
      <c r="K24" s="133"/>
      <c r="L24" s="135"/>
      <c r="M24" s="133"/>
      <c r="N24" s="135"/>
    </row>
    <row r="25" spans="1:14" ht="30.75" customHeight="1">
      <c r="A25" s="60" t="s">
        <v>60</v>
      </c>
      <c r="B25" s="125">
        <f aca="true" t="shared" si="0" ref="B25:N25">SUM(B12:B24)</f>
        <v>30</v>
      </c>
      <c r="C25" s="125">
        <f t="shared" si="0"/>
        <v>0</v>
      </c>
      <c r="D25" s="125">
        <f>SUM(D12:D24)</f>
        <v>0</v>
      </c>
      <c r="E25" s="125">
        <f t="shared" si="0"/>
        <v>74</v>
      </c>
      <c r="F25" s="125">
        <f t="shared" si="0"/>
        <v>0</v>
      </c>
      <c r="G25" s="125">
        <f t="shared" si="0"/>
        <v>0</v>
      </c>
      <c r="H25" s="125">
        <f t="shared" si="0"/>
        <v>0</v>
      </c>
      <c r="I25" s="125">
        <f t="shared" si="0"/>
        <v>0</v>
      </c>
      <c r="J25" s="125">
        <f t="shared" si="0"/>
        <v>0</v>
      </c>
      <c r="K25" s="125">
        <f t="shared" si="0"/>
        <v>0</v>
      </c>
      <c r="L25" s="125">
        <f>SUM(L12:L24)</f>
        <v>0</v>
      </c>
      <c r="M25" s="125">
        <f>SUM(M12:M24)</f>
        <v>0</v>
      </c>
      <c r="N25" s="125">
        <f t="shared" si="0"/>
        <v>0</v>
      </c>
    </row>
    <row r="26" spans="1:14" ht="30.75" customHeight="1">
      <c r="A26" s="60" t="s">
        <v>65</v>
      </c>
      <c r="B26" s="126">
        <f aca="true" t="shared" si="1" ref="B26:N26">B25*B9</f>
        <v>7650</v>
      </c>
      <c r="C26" s="126">
        <f t="shared" si="1"/>
        <v>0</v>
      </c>
      <c r="D26" s="126">
        <f t="shared" si="1"/>
        <v>0</v>
      </c>
      <c r="E26" s="126">
        <f t="shared" si="1"/>
        <v>14800</v>
      </c>
      <c r="F26" s="126">
        <f t="shared" si="1"/>
        <v>0</v>
      </c>
      <c r="G26" s="126">
        <f t="shared" si="1"/>
        <v>0</v>
      </c>
      <c r="H26" s="126">
        <f t="shared" si="1"/>
        <v>0</v>
      </c>
      <c r="I26" s="126">
        <f t="shared" si="1"/>
        <v>0</v>
      </c>
      <c r="J26" s="126">
        <f t="shared" si="1"/>
        <v>0</v>
      </c>
      <c r="K26" s="126">
        <f t="shared" si="1"/>
        <v>0</v>
      </c>
      <c r="L26" s="126">
        <f t="shared" si="1"/>
        <v>0</v>
      </c>
      <c r="M26" s="126">
        <f t="shared" si="1"/>
        <v>0</v>
      </c>
      <c r="N26" s="126">
        <f t="shared" si="1"/>
        <v>0</v>
      </c>
    </row>
    <row r="27" spans="1:14" s="44" customFormat="1" ht="30.75" customHeight="1">
      <c r="A27" s="112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8"/>
    </row>
    <row r="28" spans="1:14" ht="30.75" customHeight="1">
      <c r="A28" s="63" t="s">
        <v>66</v>
      </c>
      <c r="B28" s="139"/>
      <c r="C28" s="139"/>
      <c r="D28" s="139"/>
      <c r="E28" s="139"/>
      <c r="F28" s="139">
        <f>F26*(1.05*1.085-1)</f>
        <v>0</v>
      </c>
      <c r="G28" s="139"/>
      <c r="H28" s="139"/>
      <c r="I28" s="139">
        <f>I26*(1.05*1.085-1)</f>
        <v>0</v>
      </c>
      <c r="J28" s="139"/>
      <c r="K28" s="139"/>
      <c r="L28" s="139"/>
      <c r="M28" s="139"/>
      <c r="N28" s="139"/>
    </row>
    <row r="29" spans="1:14" ht="30.75" customHeight="1">
      <c r="A29" s="6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1"/>
    </row>
    <row r="30" spans="1:14" s="43" customFormat="1" ht="30.75" customHeight="1">
      <c r="A30" s="62" t="s">
        <v>67</v>
      </c>
      <c r="B30" s="127">
        <f>B26+B28</f>
        <v>7650</v>
      </c>
      <c r="C30" s="127">
        <f aca="true" t="shared" si="2" ref="C30:N30">C26+C28</f>
        <v>0</v>
      </c>
      <c r="D30" s="127">
        <f t="shared" si="2"/>
        <v>0</v>
      </c>
      <c r="E30" s="127">
        <f t="shared" si="2"/>
        <v>14800</v>
      </c>
      <c r="F30" s="127">
        <f t="shared" si="2"/>
        <v>0</v>
      </c>
      <c r="G30" s="127">
        <f>G26+G28</f>
        <v>0</v>
      </c>
      <c r="H30" s="127">
        <f t="shared" si="2"/>
        <v>0</v>
      </c>
      <c r="I30" s="127">
        <f t="shared" si="2"/>
        <v>0</v>
      </c>
      <c r="J30" s="127">
        <f t="shared" si="2"/>
        <v>0</v>
      </c>
      <c r="K30" s="127">
        <f t="shared" si="2"/>
        <v>0</v>
      </c>
      <c r="L30" s="127">
        <f t="shared" si="2"/>
        <v>0</v>
      </c>
      <c r="M30" s="127">
        <f t="shared" si="2"/>
        <v>0</v>
      </c>
      <c r="N30" s="126">
        <f t="shared" si="2"/>
        <v>0</v>
      </c>
    </row>
    <row r="31" spans="1:14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4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4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1:14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4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1:14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14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14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1:14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4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14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1:14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1:14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1:14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1:14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1:14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14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4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4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4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4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4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4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1:14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1:14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4" ht="12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1:14" ht="12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12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12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12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12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12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ht="12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12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12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1:14" ht="12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1:14" ht="12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1:14" ht="12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1:14" ht="12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1:14" ht="12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1:14" ht="12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1:14" ht="12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1:14" ht="12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1:14" ht="12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1:14" ht="12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1:14" ht="12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1:14" ht="12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1:14" ht="12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1:14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1:14" ht="12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1:14" ht="12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1:14" ht="12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1:14" ht="12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1:14" ht="12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1:14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1:14" ht="12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1:14" ht="12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1:14" ht="12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1:14" ht="12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1:14" ht="12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ht="12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1:14" ht="12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1:14" ht="12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1:14" ht="12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1:14" ht="12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1:14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1:14" ht="12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1:14" ht="12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1:14" ht="12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4" ht="12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1:14" ht="12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1:14" ht="12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1:14" ht="12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1:14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1:14" ht="12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1:14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1:14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</sheetData>
  <sheetProtection sheet="1" objects="1" scenarios="1"/>
  <protectedRanges>
    <protectedRange password="ED17" sqref="B12:N24" name="Plage1"/>
    <protectedRange sqref="B28:N28" name="Plage2"/>
  </protectedRanges>
  <mergeCells count="10">
    <mergeCell ref="M7:N7"/>
    <mergeCell ref="B10:D10"/>
    <mergeCell ref="E10:H10"/>
    <mergeCell ref="I10:J10"/>
    <mergeCell ref="K10:L10"/>
    <mergeCell ref="M10:N10"/>
    <mergeCell ref="B7:D7"/>
    <mergeCell ref="E7:H7"/>
    <mergeCell ref="I7:J7"/>
    <mergeCell ref="K7:L7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2009-11-06&amp;C&amp;"Times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view="pageBreakPreview" zoomScaleSheetLayoutView="100" zoomScalePageLayoutView="0" workbookViewId="0" topLeftCell="A7">
      <selection activeCell="A9" sqref="A9:E9"/>
    </sheetView>
  </sheetViews>
  <sheetFormatPr defaultColWidth="9.140625" defaultRowHeight="12.75"/>
  <cols>
    <col min="1" max="1" width="25.8515625" style="81" customWidth="1"/>
    <col min="2" max="2" width="13.421875" style="81" customWidth="1"/>
    <col min="3" max="3" width="16.28125" style="81" customWidth="1"/>
    <col min="4" max="4" width="13.140625" style="81" customWidth="1"/>
    <col min="5" max="5" width="37.421875" style="82" customWidth="1"/>
  </cols>
  <sheetData>
    <row r="1" spans="1:5" ht="18.75">
      <c r="A1" s="107"/>
      <c r="B1" s="107"/>
      <c r="C1" s="107"/>
      <c r="D1" s="107"/>
      <c r="E1" s="92" t="s">
        <v>53</v>
      </c>
    </row>
    <row r="2" spans="1:5" ht="18.75">
      <c r="A2" s="107"/>
      <c r="B2" s="107"/>
      <c r="C2" s="107"/>
      <c r="D2" s="107"/>
      <c r="E2" s="92" t="s">
        <v>70</v>
      </c>
    </row>
    <row r="3" spans="1:5" ht="15.75" thickBot="1">
      <c r="A3" s="191"/>
      <c r="B3" s="192"/>
      <c r="C3" s="192"/>
      <c r="D3" s="192"/>
      <c r="E3" s="192"/>
    </row>
    <row r="4" spans="1:5" ht="18" customHeight="1">
      <c r="A4" s="101" t="s">
        <v>0</v>
      </c>
      <c r="B4" s="221" t="str">
        <f>Identification!B4</f>
        <v>R-4112-2019</v>
      </c>
      <c r="C4" s="222"/>
      <c r="D4" s="222"/>
      <c r="E4" s="223"/>
    </row>
    <row r="5" spans="1:5" ht="18" customHeight="1" thickBot="1">
      <c r="A5" s="102" t="s">
        <v>1</v>
      </c>
      <c r="B5" s="224" t="str">
        <f>Identification!B5</f>
        <v>Association Hôtellerie Québec et Association Restauration Québec</v>
      </c>
      <c r="C5" s="224"/>
      <c r="D5" s="224"/>
      <c r="E5" s="225"/>
    </row>
    <row r="6" spans="1:5" ht="25.5" customHeight="1" thickBot="1">
      <c r="A6" s="226" t="s">
        <v>77</v>
      </c>
      <c r="B6" s="227"/>
      <c r="C6" s="227"/>
      <c r="D6" s="227"/>
      <c r="E6" s="228"/>
    </row>
    <row r="7" spans="1:5" ht="19.5" customHeight="1">
      <c r="A7" s="215"/>
      <c r="B7" s="216"/>
      <c r="C7" s="216"/>
      <c r="D7" s="216"/>
      <c r="E7" s="217"/>
    </row>
    <row r="8" spans="1:5" ht="19.5" customHeight="1">
      <c r="A8" s="218"/>
      <c r="B8" s="219"/>
      <c r="C8" s="219"/>
      <c r="D8" s="219"/>
      <c r="E8" s="220"/>
    </row>
    <row r="9" spans="1:5" ht="19.5" customHeight="1">
      <c r="A9" s="218"/>
      <c r="B9" s="219"/>
      <c r="C9" s="219"/>
      <c r="D9" s="219"/>
      <c r="E9" s="220"/>
    </row>
    <row r="10" spans="1:5" ht="19.5" customHeight="1">
      <c r="A10" s="218"/>
      <c r="B10" s="219"/>
      <c r="C10" s="219"/>
      <c r="D10" s="219"/>
      <c r="E10" s="220"/>
    </row>
    <row r="11" spans="1:5" ht="19.5" customHeight="1">
      <c r="A11" s="218"/>
      <c r="B11" s="219"/>
      <c r="C11" s="219"/>
      <c r="D11" s="219"/>
      <c r="E11" s="220"/>
    </row>
    <row r="12" spans="1:5" ht="19.5" customHeight="1">
      <c r="A12" s="218"/>
      <c r="B12" s="219"/>
      <c r="C12" s="219"/>
      <c r="D12" s="219"/>
      <c r="E12" s="220"/>
    </row>
    <row r="13" spans="1:5" ht="19.5" customHeight="1">
      <c r="A13" s="218"/>
      <c r="B13" s="219"/>
      <c r="C13" s="219"/>
      <c r="D13" s="219"/>
      <c r="E13" s="220"/>
    </row>
    <row r="14" spans="1:5" ht="19.5" customHeight="1">
      <c r="A14" s="149"/>
      <c r="B14" s="150"/>
      <c r="C14" s="150"/>
      <c r="D14" s="150"/>
      <c r="E14" s="151"/>
    </row>
    <row r="15" spans="1:5" ht="19.5" customHeight="1">
      <c r="A15" s="149"/>
      <c r="B15" s="150"/>
      <c r="C15" s="150"/>
      <c r="D15" s="150"/>
      <c r="E15" s="151"/>
    </row>
    <row r="16" spans="1:5" ht="19.5" customHeight="1">
      <c r="A16" s="149"/>
      <c r="B16" s="150"/>
      <c r="C16" s="150"/>
      <c r="D16" s="150"/>
      <c r="E16" s="151"/>
    </row>
    <row r="17" spans="1:5" ht="19.5" customHeight="1">
      <c r="A17" s="218"/>
      <c r="B17" s="219"/>
      <c r="C17" s="219"/>
      <c r="D17" s="219"/>
      <c r="E17" s="220"/>
    </row>
    <row r="18" spans="1:5" ht="19.5" customHeight="1">
      <c r="A18" s="218"/>
      <c r="B18" s="219"/>
      <c r="C18" s="219"/>
      <c r="D18" s="219"/>
      <c r="E18" s="220"/>
    </row>
    <row r="19" spans="1:5" ht="19.5" customHeight="1">
      <c r="A19" s="218"/>
      <c r="B19" s="219"/>
      <c r="C19" s="219"/>
      <c r="D19" s="219"/>
      <c r="E19" s="220"/>
    </row>
    <row r="20" spans="1:5" ht="19.5" customHeight="1">
      <c r="A20" s="218"/>
      <c r="B20" s="219"/>
      <c r="C20" s="219"/>
      <c r="D20" s="219"/>
      <c r="E20" s="220"/>
    </row>
    <row r="21" spans="1:5" ht="19.5" customHeight="1">
      <c r="A21" s="218"/>
      <c r="B21" s="219"/>
      <c r="C21" s="219"/>
      <c r="D21" s="219"/>
      <c r="E21" s="220"/>
    </row>
    <row r="22" spans="1:5" ht="19.5" customHeight="1">
      <c r="A22" s="149"/>
      <c r="B22" s="150"/>
      <c r="C22" s="150"/>
      <c r="D22" s="150"/>
      <c r="E22" s="151"/>
    </row>
    <row r="23" spans="1:5" ht="19.5" customHeight="1">
      <c r="A23" s="149"/>
      <c r="B23" s="150"/>
      <c r="C23" s="150"/>
      <c r="D23" s="150"/>
      <c r="E23" s="151"/>
    </row>
    <row r="24" spans="1:5" ht="19.5" customHeight="1">
      <c r="A24" s="149"/>
      <c r="B24" s="150"/>
      <c r="C24" s="150"/>
      <c r="D24" s="150"/>
      <c r="E24" s="151"/>
    </row>
    <row r="25" spans="1:5" ht="19.5" customHeight="1">
      <c r="A25" s="218"/>
      <c r="B25" s="219"/>
      <c r="C25" s="219"/>
      <c r="D25" s="219"/>
      <c r="E25" s="220"/>
    </row>
    <row r="26" spans="1:5" ht="19.5" customHeight="1">
      <c r="A26" s="218"/>
      <c r="B26" s="219"/>
      <c r="C26" s="219"/>
      <c r="D26" s="219"/>
      <c r="E26" s="220"/>
    </row>
    <row r="27" spans="1:5" ht="19.5" customHeight="1">
      <c r="A27" s="218"/>
      <c r="B27" s="219"/>
      <c r="C27" s="219"/>
      <c r="D27" s="219"/>
      <c r="E27" s="220"/>
    </row>
    <row r="28" spans="1:5" ht="19.5" customHeight="1">
      <c r="A28" s="218"/>
      <c r="B28" s="219"/>
      <c r="C28" s="219"/>
      <c r="D28" s="219"/>
      <c r="E28" s="220"/>
    </row>
    <row r="29" spans="1:5" ht="19.5" customHeight="1">
      <c r="A29" s="218"/>
      <c r="B29" s="219"/>
      <c r="C29" s="219"/>
      <c r="D29" s="219"/>
      <c r="E29" s="220"/>
    </row>
    <row r="30" spans="1:5" ht="19.5" customHeight="1">
      <c r="A30" s="218"/>
      <c r="B30" s="219"/>
      <c r="C30" s="219"/>
      <c r="D30" s="219"/>
      <c r="E30" s="220"/>
    </row>
    <row r="31" spans="1:5" ht="19.5" customHeight="1">
      <c r="A31" s="218"/>
      <c r="B31" s="219"/>
      <c r="C31" s="219"/>
      <c r="D31" s="219"/>
      <c r="E31" s="220"/>
    </row>
    <row r="32" spans="1:5" ht="19.5" customHeight="1">
      <c r="A32" s="218"/>
      <c r="B32" s="219"/>
      <c r="C32" s="219"/>
      <c r="D32" s="219"/>
      <c r="E32" s="220"/>
    </row>
    <row r="33" spans="1:5" ht="19.5" customHeight="1">
      <c r="A33" s="218"/>
      <c r="B33" s="219"/>
      <c r="C33" s="219"/>
      <c r="D33" s="219"/>
      <c r="E33" s="220"/>
    </row>
    <row r="34" spans="1:5" ht="19.5" customHeight="1">
      <c r="A34" s="218"/>
      <c r="B34" s="219"/>
      <c r="C34" s="219"/>
      <c r="D34" s="219"/>
      <c r="E34" s="220"/>
    </row>
    <row r="35" spans="1:5" ht="19.5" customHeight="1">
      <c r="A35" s="218"/>
      <c r="B35" s="219"/>
      <c r="C35" s="219"/>
      <c r="D35" s="219"/>
      <c r="E35" s="220"/>
    </row>
    <row r="36" spans="1:5" ht="19.5" customHeight="1">
      <c r="A36" s="218"/>
      <c r="B36" s="219"/>
      <c r="C36" s="219"/>
      <c r="D36" s="219"/>
      <c r="E36" s="220"/>
    </row>
    <row r="37" spans="1:5" ht="19.5" customHeight="1">
      <c r="A37" s="218"/>
      <c r="B37" s="219"/>
      <c r="C37" s="219"/>
      <c r="D37" s="219"/>
      <c r="E37" s="220"/>
    </row>
    <row r="38" spans="1:5" ht="19.5" customHeight="1">
      <c r="A38" s="218"/>
      <c r="B38" s="219"/>
      <c r="C38" s="219"/>
      <c r="D38" s="219"/>
      <c r="E38" s="220"/>
    </row>
    <row r="39" spans="1:5" ht="19.5" customHeight="1">
      <c r="A39" s="218"/>
      <c r="B39" s="219"/>
      <c r="C39" s="219"/>
      <c r="D39" s="219"/>
      <c r="E39" s="220"/>
    </row>
    <row r="40" spans="1:5" ht="19.5" customHeight="1">
      <c r="A40" s="229"/>
      <c r="B40" s="230"/>
      <c r="C40" s="230"/>
      <c r="D40" s="230"/>
      <c r="E40" s="231"/>
    </row>
  </sheetData>
  <sheetProtection sheet="1" objects="1" scenarios="1" selectLockedCells="1"/>
  <mergeCells count="32">
    <mergeCell ref="A27:E27"/>
    <mergeCell ref="A28:E28"/>
    <mergeCell ref="A29:E29"/>
    <mergeCell ref="A30:E30"/>
    <mergeCell ref="A39:E39"/>
    <mergeCell ref="A40:E40"/>
    <mergeCell ref="A32:E32"/>
    <mergeCell ref="A33:E33"/>
    <mergeCell ref="A34:E34"/>
    <mergeCell ref="A35:E35"/>
    <mergeCell ref="A36:E36"/>
    <mergeCell ref="A37:E37"/>
    <mergeCell ref="A17:E17"/>
    <mergeCell ref="A18:E18"/>
    <mergeCell ref="A31:E31"/>
    <mergeCell ref="A38:E38"/>
    <mergeCell ref="A21:E21"/>
    <mergeCell ref="A25:E25"/>
    <mergeCell ref="A26:E26"/>
    <mergeCell ref="A19:E19"/>
    <mergeCell ref="A20:E20"/>
    <mergeCell ref="A9:E9"/>
    <mergeCell ref="A10:E10"/>
    <mergeCell ref="A11:E11"/>
    <mergeCell ref="A12:E12"/>
    <mergeCell ref="A13:E13"/>
    <mergeCell ref="A7:E7"/>
    <mergeCell ref="A8:E8"/>
    <mergeCell ref="A3:E3"/>
    <mergeCell ref="B4:E4"/>
    <mergeCell ref="B5:E5"/>
    <mergeCell ref="A6:E6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1" r:id="rId2"/>
  <headerFooter scaleWithDoc="0">
    <oddFooter>&amp;L&amp;"Times New Roman,Gras"BP / 2009-11-06&amp;8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l'AHQ-ARQ</dc:subject>
  <dc:creator/>
  <cp:keywords/>
  <dc:description/>
  <cp:lastModifiedBy/>
  <cp:lastPrinted>1970-01-01T05:00:00Z</cp:lastPrinted>
  <dcterms:created xsi:type="dcterms:W3CDTF">1970-01-01T05:00:00Z</dcterms:created>
  <dcterms:modified xsi:type="dcterms:W3CDTF">2019-12-19T14:48:40Z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1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1</vt:lpwstr>
  </property>
  <property fmtid="{D5CDD505-2E9C-101B-9397-08002B2CF9AE}" pid="10" name="Proj">
    <vt:lpwstr>594</vt:lpwstr>
  </property>
  <property fmtid="{D5CDD505-2E9C-101B-9397-08002B2CF9AE}" pid="11" name="Deposa">
    <vt:lpwstr>184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4863000.00000000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1</vt:lpwstr>
  </property>
  <property fmtid="{D5CDD505-2E9C-101B-9397-08002B2CF9AE}" pid="18" name="Déposa">
    <vt:lpwstr>10</vt:lpwstr>
  </property>
  <property fmtid="{D5CDD505-2E9C-101B-9397-08002B2CF9AE}" pid="19" name="Suj">
    <vt:lpwstr>Budget de participation de l'AHQ-ARQ</vt:lpwstr>
  </property>
  <property fmtid="{D5CDD505-2E9C-101B-9397-08002B2CF9AE}" pid="20" name="Numéroplumit">
    <vt:lpwstr>0018</vt:lpwstr>
  </property>
  <property fmtid="{D5CDD505-2E9C-101B-9397-08002B2CF9AE}" pid="21" name="Cotedepiè">
    <vt:lpwstr>C-AHQ-ARQ-0003</vt:lpwstr>
  </property>
  <property fmtid="{D5CDD505-2E9C-101B-9397-08002B2CF9AE}" pid="22" name="Anciennomdudocume">
    <vt:lpwstr>Budget de participation AHQ-ARQ.xls</vt:lpwstr>
  </property>
  <property fmtid="{D5CDD505-2E9C-101B-9397-08002B2CF9AE}" pid="23" name="Datederéceptioncopiepapi">
    <vt:lpwstr>2020-01-10T00:00:00Z</vt:lpwstr>
  </property>
  <property fmtid="{D5CDD505-2E9C-101B-9397-08002B2CF9AE}" pid="24" name="_dlc_Doc">
    <vt:lpwstr>W2HFWTQUJJY6-1352008096-18</vt:lpwstr>
  </property>
  <property fmtid="{D5CDD505-2E9C-101B-9397-08002B2CF9AE}" pid="25" name="_dlc_DocIdItemGu">
    <vt:lpwstr>a695819b-1ce1-4238-a7a6-53c13ee9677d</vt:lpwstr>
  </property>
  <property fmtid="{D5CDD505-2E9C-101B-9397-08002B2CF9AE}" pid="26" name="_dlc_DocIdU">
    <vt:lpwstr>http://s10mtlweb:8081/594/_layouts/15/DocIdRedir.aspx?ID=W2HFWTQUJJY6-1352008096-18, W2HFWTQUJJY6-1352008096-18</vt:lpwstr>
  </property>
  <property fmtid="{D5CDD505-2E9C-101B-9397-08002B2CF9AE}" pid="27" name="display_urn:schemas-microsoft-com:office:office#Edit">
    <vt:lpwstr>Lévesque, Claudette</vt:lpwstr>
  </property>
  <property fmtid="{D5CDD505-2E9C-101B-9397-08002B2CF9AE}" pid="28" name="Cote de pié">
    <vt:lpwstr>C-AHQ-ARQ-0003</vt:lpwstr>
  </property>
  <property fmtid="{D5CDD505-2E9C-101B-9397-08002B2CF9AE}" pid="29" name="Inscrit au plumit">
    <vt:lpwstr>1</vt:lpwstr>
  </property>
  <property fmtid="{D5CDD505-2E9C-101B-9397-08002B2CF9AE}" pid="30" name="Ne pas envoyer d'aler">
    <vt:lpwstr>1</vt:lpwstr>
  </property>
  <property fmtid="{D5CDD505-2E9C-101B-9397-08002B2CF9AE}" pid="31" name="Numéro plumit">
    <vt:lpwstr>18.0000000000000</vt:lpwstr>
  </property>
  <property fmtid="{D5CDD505-2E9C-101B-9397-08002B2CF9AE}" pid="32" name="display_urn:schemas-microsoft-com:office:office#Auth">
    <vt:lpwstr>Compte système</vt:lpwstr>
  </property>
  <property fmtid="{D5CDD505-2E9C-101B-9397-08002B2CF9AE}" pid="33" name="Diffusable sur le W">
    <vt:lpwstr>1</vt:lpwstr>
  </property>
  <property fmtid="{D5CDD505-2E9C-101B-9397-08002B2CF9AE}" pid="34" name="Copie papier reç">
    <vt:lpwstr>1</vt:lpwstr>
  </property>
  <property fmtid="{D5CDD505-2E9C-101B-9397-08002B2CF9AE}" pid="35" name="Catégorie de docume">
    <vt:lpwstr>17</vt:lpwstr>
  </property>
  <property fmtid="{D5CDD505-2E9C-101B-9397-08002B2CF9AE}" pid="36" name="Cote de déposa">
    <vt:lpwstr/>
  </property>
  <property fmtid="{D5CDD505-2E9C-101B-9397-08002B2CF9AE}" pid="37" name="Date de réception copie papi">
    <vt:lpwstr>2020-01-10T00:00:00Z</vt:lpwstr>
  </property>
</Properties>
</file>