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23040" windowHeight="8110" tabRatio="865" activeTab="3"/>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<sst xmlns="http://schemas.openxmlformats.org/spreadsheetml/2006/main" count="262" uniqueCount="187">
  <si>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</si>
  <si>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</si>
  <si>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</si>
  <si>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</si>
  <si>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</si>
  <si>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</si>
  <si>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</si>
  <si>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</si>
  <si>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</si>
  <si>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</si>
  <si>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</si>
  <si>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</si>
  <si>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</si>
  <si>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</si>
  <si>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</si>
  <si>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</si>
  <si>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</si>
  <si>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</si>
  <si>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</si>
  <si>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</si>
  <si>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</si>
  <si>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</si>
  <si>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</si>
  <si>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</si>
  <si>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</si>
  <si>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</si>
  <si>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</si>
  <si>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</si>
  <si>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</si>
  <si>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</si>
  <si>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</si>
  <si>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</si>
  <si>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</si>
  <si>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</si>
  <si>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</si>
  <si>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</si>
  <si>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</si>
  <si>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</si>
  <si>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</si>
  <si>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</si>
  <si>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</si>
  <si>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</si>
  <si>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</si>
  <si>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</si>
  <si>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</si>
  <si>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</si>
  <si>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</si>
  <si>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</si>
  <si>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</si>
  <si>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</si>
  <si>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</si>
  <si>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</si>
  <si>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</si>
  <si>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</si>
  <si>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</si>
  <si>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</si>
  <si>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</si>
  <si>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</si>
  <si>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</si>
  <si>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</si>
  <si>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</si>
  <si>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</si>
  <si>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</si>
  <si>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</si>
  <si>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</si>
  <si>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</si>
  <si>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</si>
  <si>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</si>
  <si>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</si>
  <si>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</si>
  <si>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</si>
  <si>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</si>
  <si>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</si>
  <si>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</si>
  <si>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</si>
  <si>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</si>
  <si>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</si>
  <si>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</si>
  <si>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</si>
  <si>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</si>
  <si>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</si>
  <si>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</si>
  <si>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</si>
  <si>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</si>
  <si>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</si>
  <si>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</si>
  <si>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</si>
  <si>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</si>
  <si>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</si>
  <si>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</si>
  <si>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</si>
  <si>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</si>
  <si>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</si>
  <si>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</si>
  <si>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</si>
  <si>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</si>
  <si>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</si>
  <si>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</si>
  <si>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</si>
  <si>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</si>
  <si>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</si>
  <si>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</si>
  <si>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</si>
  <si>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</si>
  <si>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</si>
  <si>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</si>
  <si>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</si>
  <si>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</si>
  <si>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</si>
  <si>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</si>
  <si>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</si>
  <si>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</si>
  <si>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</si>
  <si>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</si>
  <si>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</si>
  <si>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</si>
  <si>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</si>
  <si>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</si>
  <si>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</si>
  <si>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</si>
  <si>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</si>
  <si>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</si>
  <si>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</si>
  <si>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</si>
  <si>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</si>
  <si>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</si>
  <si>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</si>
  <si>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</si>
  <si>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</si>
  <si>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</si>
  <si>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</si>
  <si>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</si>
  <si>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</si>
  <si>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</si>
  <si>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</si>
  <si>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</si>
  <si>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</si>
  <si>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</si>
  <si>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</si>
  <si>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</si>
  <si>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</si>
  <si>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</si>
  <si>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</si>
  <si>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</si>
  <si>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</si>
  <si>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</si>
  <si>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</si>
  <si>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</si>
  <si>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</si>
  <si>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</si>
  <si>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</si>
  <si>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</si>
  <si>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</si>
  <si>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</si>
  <si>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</si>
  <si>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</si>
  <si>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</si>
  <si>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</si>
  <si>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</si>
  <si>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</si>
  <si>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</si>
  <si>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</si>
  <si>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</si>
  <si>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</si>
  <si>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</si>
  <si>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</si>
  <si>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</si>
  <si>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</si>
  <si>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</si>
  <si>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</si>
  <si>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</si>
  <si>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</si>
  <si>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Paule Hamelin</t>
  </si>
  <si>
    <t>Nazim Sebaa</t>
  </si>
  <si>
    <t>Nicolas Dubé</t>
  </si>
  <si>
    <t>R-4119-2020</t>
  </si>
  <si>
    <t>21 avril 2020 au 17 septembre 2020</t>
  </si>
  <si>
    <t>L'Association des consommateurs industriels de gaz ("ACIG")</t>
  </si>
  <si>
    <t>Oui</t>
  </si>
  <si>
    <t>15+</t>
  </si>
  <si>
    <t>Externe</t>
  </si>
  <si>
    <t>1, Place Ville Marie, 37e étage, Mtl (Qc)</t>
  </si>
  <si>
    <t>6 à 14</t>
  </si>
  <si>
    <t>3278, rue Fendall Mtl (Qc) H3T 1N4</t>
  </si>
  <si>
    <t>Montréal</t>
  </si>
  <si>
    <t>(S) Suzie Tremblay 96,150</t>
  </si>
  <si>
    <t>11 à 15</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</si>
</sst>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1714500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145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76200" cy="190500"/>
    <xdr:sp fLocksText="0">
      <xdr:nvSpPr>
        <xdr:cNvPr id="1" name="Text Box 4"/>
        <xdr:cNvSpPr txBox="1">
          <a:spLocks noChangeArrowheads="1"/>
        </xdr:cNvSpPr>
      </xdr:nvSpPr>
      <xdr:spPr>
        <a:xfrm>
          <a:off x="3276600"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B17" sqref="B17"/>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175</v>
      </c>
      <c r="C5" s="174" t="s">
        <v>16</v>
      </c>
      <c r="D5" s="181" t="s">
        <v>176</v>
      </c>
      <c r="E5" s="4"/>
      <c r="F5" s="4"/>
      <c r="G5" s="4"/>
      <c r="H5" s="4"/>
      <c r="I5" s="4"/>
      <c r="J5" s="4"/>
      <c r="K5" s="4"/>
      <c r="L5" s="4"/>
      <c r="M5" s="4"/>
      <c r="N5" s="4"/>
      <c r="O5" s="4"/>
      <c r="P5" s="4"/>
    </row>
    <row r="6" spans="1:16" ht="18.75" customHeight="1">
      <c r="A6" s="175" t="s">
        <v>1</v>
      </c>
      <c r="B6" s="311" t="s">
        <v>177</v>
      </c>
      <c r="C6" s="312"/>
      <c r="D6" s="313"/>
      <c r="E6" s="4"/>
      <c r="F6" s="4"/>
      <c r="G6" s="4"/>
      <c r="H6" s="4"/>
      <c r="I6" s="4"/>
      <c r="J6" s="4"/>
      <c r="K6" s="4"/>
      <c r="L6" s="4"/>
      <c r="M6" s="4"/>
      <c r="N6" s="4"/>
      <c r="O6" s="4"/>
      <c r="P6" s="4"/>
    </row>
    <row r="7" spans="1:16" ht="18.75" customHeight="1">
      <c r="A7" s="314" t="s">
        <v>67</v>
      </c>
      <c r="B7" s="315"/>
      <c r="C7" s="316"/>
      <c r="D7" s="182" t="s">
        <v>178</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t="s">
        <v>179</v>
      </c>
      <c r="C12" s="186" t="s">
        <v>180</v>
      </c>
      <c r="D12" s="187" t="s">
        <v>181</v>
      </c>
      <c r="E12" s="9"/>
      <c r="F12" s="4"/>
      <c r="G12" s="4"/>
      <c r="H12" s="4"/>
      <c r="I12" s="4"/>
      <c r="J12" s="4"/>
      <c r="K12" s="4"/>
      <c r="L12" s="4"/>
      <c r="M12" s="4"/>
      <c r="N12" s="4"/>
      <c r="O12" s="4"/>
      <c r="P12" s="4"/>
    </row>
    <row r="13" spans="1:16" ht="27" customHeight="1">
      <c r="A13" s="188" t="s">
        <v>174</v>
      </c>
      <c r="B13" s="189" t="s">
        <v>182</v>
      </c>
      <c r="C13" s="189" t="s">
        <v>180</v>
      </c>
      <c r="D13" s="190" t="s">
        <v>181</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173</v>
      </c>
      <c r="B17" s="186" t="s">
        <v>186</v>
      </c>
      <c r="C17" s="186" t="s">
        <v>180</v>
      </c>
      <c r="D17" s="187" t="s">
        <v>183</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7" t="s">
        <v>17</v>
      </c>
      <c r="C22" s="307" t="s">
        <v>17</v>
      </c>
      <c r="D22" s="196"/>
      <c r="E22" s="9"/>
      <c r="F22" s="4"/>
      <c r="G22" s="4"/>
      <c r="H22" s="4"/>
      <c r="I22" s="4"/>
      <c r="J22" s="4"/>
      <c r="K22" s="4"/>
      <c r="L22" s="4"/>
      <c r="M22" s="4"/>
      <c r="N22" s="4"/>
      <c r="O22" s="4"/>
      <c r="P22" s="4"/>
    </row>
    <row r="23" spans="1:16" ht="27" customHeight="1">
      <c r="A23" s="195"/>
      <c r="B23" s="308"/>
      <c r="C23" s="308"/>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7" t="s">
        <v>17</v>
      </c>
      <c r="C25" s="200"/>
      <c r="D25" s="196"/>
      <c r="E25" s="9"/>
      <c r="F25" s="4"/>
      <c r="G25" s="4"/>
      <c r="H25" s="4"/>
      <c r="I25" s="4"/>
      <c r="J25" s="4"/>
      <c r="K25" s="4"/>
      <c r="L25" s="4"/>
      <c r="M25" s="4"/>
      <c r="N25" s="4"/>
      <c r="O25" s="4"/>
      <c r="P25" s="4"/>
    </row>
    <row r="26" spans="1:16" ht="27" customHeight="1">
      <c r="A26" s="199"/>
      <c r="B26" s="308"/>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R-4119-2020</v>
      </c>
      <c r="C4" s="205" t="s">
        <v>16</v>
      </c>
      <c r="D4" s="127" t="str">
        <f>Identification!D5</f>
        <v>21 avril 2020 au 17 septembre 2020</v>
      </c>
      <c r="E4" s="11"/>
      <c r="F4" s="4"/>
      <c r="G4" s="4"/>
      <c r="H4" s="4"/>
      <c r="I4" s="4"/>
      <c r="J4" s="4"/>
      <c r="K4" s="4"/>
      <c r="L4" s="4"/>
      <c r="M4" s="4"/>
      <c r="N4" s="4"/>
      <c r="O4" s="4"/>
      <c r="P4" s="4"/>
    </row>
    <row r="5" spans="1:16" ht="26.25" customHeight="1">
      <c r="A5" s="175" t="s">
        <v>1</v>
      </c>
      <c r="B5" s="342" t="str">
        <f>Identification!B6:D6</f>
        <v>L'Association des consommateurs industriels de gaz ("ACIG")</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102.4</v>
      </c>
      <c r="C9" s="297">
        <f>Honoraires!D14</f>
        <v>29.8</v>
      </c>
      <c r="D9" s="128">
        <f>Honoraires!H14</f>
        <v>36910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103.5</v>
      </c>
      <c r="C11" s="297">
        <f>Honoraires!D20</f>
        <v>28</v>
      </c>
      <c r="D11" s="128">
        <f>Honoraires!H20</f>
        <v>25642.5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205.9</v>
      </c>
      <c r="C17" s="240">
        <f>C9+C11+C13+C15</f>
        <v>57.8</v>
      </c>
      <c r="D17" s="241">
        <f>D9+D11+D13+D15</f>
        <v>62552.5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1876.58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1876.58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64429.08</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6" sqref="C16: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R-4119-2020</v>
      </c>
      <c r="D4" s="373" t="s">
        <v>16</v>
      </c>
      <c r="E4" s="374"/>
      <c r="F4" s="368" t="str">
        <f>Identification!D5</f>
        <v>21 avril 2020 au 17 septembre 2020</v>
      </c>
      <c r="G4" s="369"/>
      <c r="H4" s="370"/>
      <c r="I4" s="11"/>
      <c r="J4" s="11"/>
      <c r="K4" s="11"/>
      <c r="L4" s="11"/>
      <c r="M4" s="11"/>
      <c r="N4" s="11"/>
      <c r="O4" s="11"/>
      <c r="P4" s="11"/>
      <c r="Q4" s="11"/>
    </row>
    <row r="5" spans="1:17" ht="26.25" customHeight="1">
      <c r="A5" s="131" t="s">
        <v>1</v>
      </c>
      <c r="B5" s="132"/>
      <c r="C5" s="342" t="str">
        <f>Identification!B6</f>
        <v>L'Association des consommateurs industriels de gaz ("ACIG")</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Paule Hamelin</v>
      </c>
      <c r="C10" s="245">
        <v>57</v>
      </c>
      <c r="D10" s="245">
        <v>20.2</v>
      </c>
      <c r="E10" s="246">
        <v>300</v>
      </c>
      <c r="F10" s="169">
        <f>ROUND(((D10*E10)+(C10*E10)),2)</f>
        <v>23160</v>
      </c>
      <c r="G10" s="252"/>
      <c r="H10" s="166">
        <f>ROUND(F10+G10,2)</f>
        <v>23160</v>
      </c>
      <c r="I10" s="11"/>
      <c r="J10" s="11"/>
      <c r="K10" s="11"/>
      <c r="L10" s="11"/>
      <c r="M10" s="11"/>
      <c r="N10" s="11"/>
      <c r="O10" s="11"/>
      <c r="P10" s="11"/>
      <c r="Q10" s="11"/>
    </row>
    <row r="11" spans="1:17" ht="20.25" customHeight="1">
      <c r="A11" s="365"/>
      <c r="B11" s="147" t="str">
        <f>Identification!A13</f>
        <v>Nicolas Dubé</v>
      </c>
      <c r="C11" s="247">
        <v>45.4</v>
      </c>
      <c r="D11" s="247">
        <v>9.6</v>
      </c>
      <c r="E11" s="248">
        <v>250</v>
      </c>
      <c r="F11" s="170">
        <f>ROUND(((D11*E11)+(C11*E11)),2)</f>
        <v>13750</v>
      </c>
      <c r="G11" s="253"/>
      <c r="H11" s="167">
        <f>ROUND(F11+G11,2)</f>
        <v>13750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102.4</v>
      </c>
      <c r="D14" s="159">
        <f>SUM(D10:D13)</f>
        <v>29.8</v>
      </c>
      <c r="E14" s="362"/>
      <c r="F14" s="160">
        <f>F10+F11+F12+F13</f>
        <v>36910</v>
      </c>
      <c r="G14" s="160">
        <f>G10+G11+G12+G13</f>
        <v>0</v>
      </c>
      <c r="H14" s="161">
        <f>ROUND(F14+G14,2)</f>
        <v>36910</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Nazim Sebaa</v>
      </c>
      <c r="C16" s="245">
        <v>103.5</v>
      </c>
      <c r="D16" s="245">
        <v>28</v>
      </c>
      <c r="E16" s="246">
        <v>195</v>
      </c>
      <c r="F16" s="169">
        <f>ROUND(((D16*E16)+(C16*E16)),2)</f>
        <v>25642.5</v>
      </c>
      <c r="G16" s="252"/>
      <c r="H16" s="166">
        <f>ROUND(F16+G16,2)</f>
        <v>25642.5</v>
      </c>
      <c r="I16" s="11"/>
      <c r="J16" s="11"/>
      <c r="K16" s="11"/>
      <c r="L16" s="11"/>
      <c r="M16" s="11"/>
      <c r="N16" s="11"/>
      <c r="O16" s="11"/>
      <c r="P16" s="11"/>
      <c r="Q16" s="11"/>
    </row>
    <row r="17" spans="1:17" ht="20.25" customHeight="1">
      <c r="A17" s="365"/>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103.5</v>
      </c>
      <c r="D20" s="159">
        <f>SUM(D16:D19)</f>
        <v>28</v>
      </c>
      <c r="E20" s="362"/>
      <c r="F20" s="160">
        <f>F16+F17+F18+F19</f>
        <v>25642.5</v>
      </c>
      <c r="G20" s="160">
        <f>G16+G17+G18+G19</f>
        <v>0</v>
      </c>
      <c r="H20" s="161">
        <f>ROUND(F20+G20,2)</f>
        <v>25642.5</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62552.5</v>
      </c>
      <c r="G30" s="237">
        <f>G14+G20+G24+G28</f>
        <v>0</v>
      </c>
      <c r="H30" s="238">
        <f>H14+H20+H24+H28</f>
        <v>62552.5</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tabSelected="1" zoomScalePageLayoutView="0" workbookViewId="0" topLeftCell="A1">
      <selection activeCell="A6" sqref="A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R-4119-2020</v>
      </c>
      <c r="C4" s="394" t="s">
        <v>16</v>
      </c>
      <c r="D4" s="395"/>
      <c r="E4" s="396" t="str">
        <f>Identification!D5</f>
        <v>21 avril 2020 au 17 septembre 2020</v>
      </c>
      <c r="F4" s="397"/>
      <c r="G4" s="11"/>
      <c r="H4" s="11"/>
      <c r="I4" s="11"/>
      <c r="J4" s="11"/>
      <c r="K4" s="11"/>
      <c r="L4" s="11"/>
      <c r="M4" s="11"/>
      <c r="N4" s="11"/>
      <c r="O4" s="11"/>
      <c r="P4" s="11"/>
    </row>
    <row r="5" spans="1:16" ht="26.25" customHeight="1">
      <c r="A5" s="10" t="s">
        <v>1</v>
      </c>
      <c r="B5" s="398" t="str">
        <f>Identification!B6:D6</f>
        <v>L'Association des consommateurs industriels de gaz ("ACIG")</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R-4119-2020</v>
      </c>
      <c r="D4" s="429" t="s">
        <v>16</v>
      </c>
      <c r="E4" s="430"/>
      <c r="F4" s="425" t="str">
        <f>Identification!D5</f>
        <v>21 avril 2020 au 17 septembre 2020</v>
      </c>
      <c r="G4" s="426"/>
      <c r="H4" s="11"/>
      <c r="I4" s="4"/>
      <c r="J4" s="4"/>
      <c r="K4" s="4"/>
      <c r="L4" s="4"/>
      <c r="M4" s="4"/>
      <c r="N4" s="4"/>
      <c r="O4" s="4"/>
      <c r="P4" s="4"/>
    </row>
    <row r="5" spans="1:16" ht="26.25" customHeight="1">
      <c r="A5" s="417" t="s">
        <v>1</v>
      </c>
      <c r="B5" s="418"/>
      <c r="C5" s="419" t="str">
        <f>Identification!B6</f>
        <v>L'Association des consommateurs industriels de gaz ("ACIG")</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5">
      <selection activeCell="A15" sqref="A15:E15"/>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R-4119-2020</v>
      </c>
      <c r="E2" s="445"/>
      <c r="F2" s="445"/>
      <c r="G2" s="445"/>
      <c r="H2" s="446"/>
      <c r="I2" s="446"/>
      <c r="J2" s="83"/>
      <c r="K2" s="93"/>
      <c r="L2" s="93"/>
      <c r="M2" s="93"/>
      <c r="N2" s="93"/>
      <c r="O2" s="93"/>
      <c r="P2" s="93"/>
    </row>
    <row r="3" spans="1:16" ht="21.75" customHeight="1">
      <c r="A3" s="82" t="s">
        <v>1</v>
      </c>
      <c r="B3" s="82"/>
      <c r="C3" s="94"/>
      <c r="D3" s="444" t="str">
        <f>Identification!B6</f>
        <v>L'Association des consommateurs industriels de gaz ("ACIG")</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172</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184</v>
      </c>
      <c r="C12" s="447"/>
      <c r="D12" s="447"/>
      <c r="E12" s="447"/>
      <c r="F12" s="87" t="s">
        <v>95</v>
      </c>
      <c r="G12" s="112"/>
      <c r="H12" s="112"/>
      <c r="I12" s="82"/>
      <c r="J12" s="82"/>
      <c r="K12" s="98"/>
      <c r="L12" s="98"/>
      <c r="M12" s="98"/>
      <c r="N12" s="98"/>
      <c r="O12" s="98"/>
      <c r="P12" s="98"/>
    </row>
    <row r="13" spans="1:16" ht="21" customHeight="1">
      <c r="A13" s="78" t="s">
        <v>96</v>
      </c>
      <c r="B13" s="91">
        <v>15</v>
      </c>
      <c r="C13" s="88" t="s">
        <v>97</v>
      </c>
      <c r="D13" s="301">
        <v>44105</v>
      </c>
      <c r="E13" s="450"/>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t="s">
        <v>185</v>
      </c>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dc:subject>
  <dc:creator>Bouthillette, Annie</dc:creator>
  <cp:keywords/>
  <dc:description/>
  <cp:lastModifiedBy>GWLG</cp:lastModifiedBy>
  <cp:lastPrinted>2020-01-21T14:04:28Z</cp:lastPrinted>
  <dcterms:created xsi:type="dcterms:W3CDTF">2003-06-11T13:22:16Z</dcterms:created>
  <dcterms:modified xsi:type="dcterms:W3CDTF">2020-10-15T19:29:19Z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542</vt:lpwstr>
  </property>
  <property fmtid="{D5CDD505-2E9C-101B-9397-08002B2CF9AE}" pid="11" name="Deposa">
    <vt:lpwstr>130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5340400.00000000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vt:lpwstr>
  </property>
  <property fmtid="{D5CDD505-2E9C-101B-9397-08002B2CF9AE}" pid="19" name="Suj">
    <vt:lpwstr>Demande de remboursement de frais de l'ACIG</vt:lpwstr>
  </property>
  <property fmtid="{D5CDD505-2E9C-101B-9397-08002B2CF9AE}" pid="20" name="Numéroplumit">
    <vt:lpwstr>0409</vt:lpwstr>
  </property>
  <property fmtid="{D5CDD505-2E9C-101B-9397-08002B2CF9AE}" pid="21" name="Cotedepiè">
    <vt:lpwstr>C-ACIG-0018</vt:lpwstr>
  </property>
  <property fmtid="{D5CDD505-2E9C-101B-9397-08002B2CF9AE}" pid="22" name="Anciennomdudocume">
    <vt:lpwstr>Demande de paiement de frais R-4119-2020_.xls</vt:lpwstr>
  </property>
  <property fmtid="{D5CDD505-2E9C-101B-9397-08002B2CF9AE}" pid="23" name="_dlc_Doc">
    <vt:lpwstr>W2HFWTQUJJY6-1993030256-195</vt:lpwstr>
  </property>
  <property fmtid="{D5CDD505-2E9C-101B-9397-08002B2CF9AE}" pid="24" name="_dlc_DocIdItemGu">
    <vt:lpwstr>4bade0f5-e4a5-403f-8963-db188da4e24a</vt:lpwstr>
  </property>
  <property fmtid="{D5CDD505-2E9C-101B-9397-08002B2CF9AE}" pid="25" name="_dlc_DocIdU">
    <vt:lpwstr>http://s10mtlweb:8081/542/_layouts/15/DocIdRedir.aspx?ID=W2HFWTQUJJY6-1993030256-195, W2HFWTQUJJY6-1993030256-195</vt:lpwstr>
  </property>
  <property fmtid="{D5CDD505-2E9C-101B-9397-08002B2CF9AE}" pid="26" name="display_urn:schemas-microsoft-com:office:office#Edit">
    <vt:lpwstr>Eccles, Natalie</vt:lpwstr>
  </property>
  <property fmtid="{D5CDD505-2E9C-101B-9397-08002B2CF9AE}" pid="27" name="Cote de pié">
    <vt:lpwstr>C-ACIG-0018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409.000000000000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