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61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  <definedName name="_xlnm.Print_Titles" localSheetId="0">'Sommaire'!$2:$5</definedName>
  </definedNames>
  <calcPr fullCalcOnLoad="1"/>
</workbook>
</file>

<file path=xl/sharedStrings.xml><?xml version="1.0" encoding="utf-8"?>
<sst xmlns="http://schemas.openxmlformats.org/spreadsheetml/2006/main" count="111" uniqueCount="84">
  <si>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</si>
  <si>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</si>
  <si>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</si>
  <si>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</si>
  <si>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</si>
  <si>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</si>
  <si>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</si>
  <si>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</si>
  <si>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</si>
  <si>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</si>
  <si>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</si>
  <si>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</si>
  <si>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</si>
  <si>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</si>
  <si>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</si>
  <si>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</si>
  <si>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</si>
  <si>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</si>
  <si>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</si>
  <si>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</si>
  <si>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</si>
  <si>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</si>
  <si>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</si>
  <si>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</si>
  <si>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</si>
  <si>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</si>
  <si>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</si>
  <si>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</si>
  <si>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</si>
  <si>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</si>
  <si>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</si>
  <si>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</si>
  <si>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</si>
  <si>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</si>
  <si>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</si>
  <si>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</si>
  <si>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</si>
  <si>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</si>
  <si>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</si>
  <si>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</si>
  <si>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</si>
  <si>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</si>
  <si>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</si>
  <si>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</si>
  <si>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</si>
  <si>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</si>
  <si>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</si>
  <si>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</si>
  <si>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</si>
  <si>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</si>
  <si>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</si>
  <si>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</si>
  <si>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</si>
  <si>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</si>
  <si>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</si>
  <si>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</si>
  <si>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</si>
  <si>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</si>
  <si>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</si>
  <si>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</si>
  <si>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</si>
  <si>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</si>
  <si>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</si>
  <si>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</si>
  <si>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</si>
  <si>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</si>
  <si>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</si>
  <si>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</si>
  <si>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</si>
  <si>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</si>
  <si>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Éric David</t>
  </si>
  <si>
    <t>Externe</t>
  </si>
  <si>
    <t>Pascal Cormier</t>
  </si>
  <si>
    <t>Jules Bélanger</t>
  </si>
  <si>
    <t>800, rue du Square Victoria, bureau 720, Montréal, Québec, H4Z 1A1</t>
  </si>
  <si>
    <t>Interne</t>
  </si>
  <si>
    <t>50, rue Ste-Catherine Ouest, Bureau 440, Montréal (QC), H2X 3V4</t>
  </si>
  <si>
    <t>15+</t>
  </si>
  <si>
    <t>4299, av. de Lorimier, Montréal (QC) H2H 2A9</t>
  </si>
  <si>
    <t>R-4119-2020</t>
  </si>
  <si>
    <t>Option consommateurs</t>
  </si>
  <si>
    <t>Non</t>
  </si>
  <si>
    <t>N/A</t>
  </si>
  <si>
    <t>Voir la demande d'intervention.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</si>
</sst>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  <numFmt numFmtId="182" formatCode="_-&quot;$&quot;* #,##0.00000_-;\-&quot;$&quot;* #,##0.00000_-;_-&quot;$&quot;* &quot;-&quot;?????_-;_-@_-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1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170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170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74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170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170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170" fontId="12" fillId="34" borderId="50" xfId="0" applyNumberFormat="1" applyFont="1" applyFill="1" applyBorder="1" applyAlignment="1" applyProtection="1">
      <alignment vertical="center" wrapText="1"/>
      <protection/>
    </xf>
    <xf numFmtId="172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7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4" applyNumberFormat="1" applyFont="1" applyBorder="1" applyAlignment="1" applyProtection="1">
      <alignment horizontal="center" vertical="center" wrapText="1"/>
      <protection locked="0"/>
    </xf>
    <xf numFmtId="0" fontId="69" fillId="0" borderId="44" xfId="44" applyNumberFormat="1" applyFont="1" applyBorder="1" applyAlignment="1" applyProtection="1">
      <alignment horizontal="center" vertical="center" wrapText="1"/>
      <protection locked="0"/>
    </xf>
    <xf numFmtId="0" fontId="69" fillId="0" borderId="45" xfId="44" applyNumberFormat="1" applyFont="1" applyBorder="1" applyAlignment="1" applyProtection="1">
      <alignment horizontal="center" vertical="center" wrapText="1"/>
      <protection locked="0"/>
    </xf>
    <xf numFmtId="0" fontId="69" fillId="0" borderId="42" xfId="44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72" fontId="75" fillId="0" borderId="60" xfId="0" applyNumberFormat="1" applyFont="1" applyFill="1" applyBorder="1" applyAlignment="1" applyProtection="1">
      <alignment horizontal="left" vertical="center" indent="1"/>
      <protection/>
    </xf>
    <xf numFmtId="172" fontId="75" fillId="0" borderId="56" xfId="0" applyNumberFormat="1" applyFont="1" applyFill="1" applyBorder="1" applyAlignment="1" applyProtection="1">
      <alignment horizontal="left" vertical="center" indent="1"/>
      <protection/>
    </xf>
    <xf numFmtId="172" fontId="75" fillId="0" borderId="61" xfId="0" applyNumberFormat="1" applyFont="1" applyFill="1" applyBorder="1" applyAlignment="1" applyProtection="1">
      <alignment horizontal="left" vertical="center" indent="1"/>
      <protection/>
    </xf>
    <xf numFmtId="172" fontId="75" fillId="0" borderId="58" xfId="0" applyNumberFormat="1" applyFont="1" applyFill="1" applyBorder="1" applyAlignment="1" applyProtection="1">
      <alignment horizontal="left" vertical="center" indent="1"/>
      <protection/>
    </xf>
    <xf numFmtId="177" fontId="4" fillId="37" borderId="62" xfId="44" applyNumberFormat="1" applyFont="1" applyFill="1" applyBorder="1" applyAlignment="1" applyProtection="1">
      <alignment vertical="center" wrapText="1"/>
      <protection/>
    </xf>
    <xf numFmtId="177" fontId="4" fillId="37" borderId="63" xfId="44" applyNumberFormat="1" applyFont="1" applyFill="1" applyBorder="1" applyAlignment="1" applyProtection="1">
      <alignment vertical="center" wrapText="1"/>
      <protection/>
    </xf>
    <xf numFmtId="177" fontId="4" fillId="37" borderId="64" xfId="44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170" fontId="4" fillId="37" borderId="38" xfId="0" applyNumberFormat="1" applyFont="1" applyFill="1" applyBorder="1" applyAlignment="1" applyProtection="1">
      <alignment vertical="center"/>
      <protection/>
    </xf>
    <xf numFmtId="170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77" fontId="75" fillId="0" borderId="29" xfId="0" applyNumberFormat="1" applyFont="1" applyFill="1" applyBorder="1" applyAlignment="1" applyProtection="1">
      <alignment horizontal="center" vertical="center"/>
      <protection locked="0"/>
    </xf>
    <xf numFmtId="177" fontId="75" fillId="0" borderId="39" xfId="0" applyNumberFormat="1" applyFont="1" applyFill="1" applyBorder="1" applyAlignment="1" applyProtection="1">
      <alignment horizontal="center" vertical="center"/>
      <protection locked="0"/>
    </xf>
    <xf numFmtId="170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74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170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70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72" fontId="19" fillId="38" borderId="70" xfId="0" applyNumberFormat="1" applyFont="1" applyFill="1" applyBorder="1" applyAlignment="1" applyProtection="1">
      <alignment vertical="center" wrapText="1"/>
      <protection/>
    </xf>
    <xf numFmtId="0" fontId="19" fillId="38" borderId="71" xfId="0" applyFont="1" applyFill="1" applyBorder="1" applyAlignment="1" applyProtection="1">
      <alignment vertical="center" wrapText="1"/>
      <protection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73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2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72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72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2" xfId="0" applyFont="1" applyFill="1" applyBorder="1" applyAlignment="1" applyProtection="1">
      <alignment vertical="center" wrapText="1"/>
      <protection/>
    </xf>
    <xf numFmtId="0" fontId="19" fillId="0" borderId="73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77" fontId="4" fillId="33" borderId="84" xfId="44" applyNumberFormat="1" applyFont="1" applyFill="1" applyBorder="1" applyAlignment="1" applyProtection="1">
      <alignment horizontal="center" vertical="center" wrapText="1"/>
      <protection/>
    </xf>
    <xf numFmtId="177" fontId="4" fillId="33" borderId="85" xfId="44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77" fontId="4" fillId="33" borderId="37" xfId="44" applyNumberFormat="1" applyFont="1" applyFill="1" applyBorder="1" applyAlignment="1" applyProtection="1">
      <alignment horizontal="center" vertical="center" wrapText="1"/>
      <protection/>
    </xf>
    <xf numFmtId="177" fontId="4" fillId="33" borderId="36" xfId="44" applyNumberFormat="1" applyFont="1" applyFill="1" applyBorder="1" applyAlignment="1" applyProtection="1">
      <alignment horizontal="center" vertical="center" wrapText="1"/>
      <protection/>
    </xf>
    <xf numFmtId="177" fontId="4" fillId="33" borderId="89" xfId="44" applyNumberFormat="1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72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2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72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190500" cy="257175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7">
      <selection activeCell="A1" sqref="A1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8"/>
      <c r="B3" s="149"/>
      <c r="C3" s="149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0" t="str">
        <f>Identification!B4</f>
        <v>R-4119-2020</v>
      </c>
      <c r="C4" s="161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50" t="str">
        <f>Identification!B5</f>
        <v>Option consommateurs</v>
      </c>
      <c r="C5" s="151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2" t="s">
        <v>2</v>
      </c>
      <c r="B6" s="153"/>
      <c r="C6" s="15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4" t="s">
        <v>3</v>
      </c>
      <c r="B7" s="162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5"/>
      <c r="B8" s="163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77</v>
      </c>
      <c r="C9" s="141">
        <f>Répartition!B30+Répartition!C30+Répartition!D30</f>
        <v>24829.6125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135</v>
      </c>
      <c r="C11" s="141">
        <f>Répartition!E30+Répartition!F30+Répartition!G30+Répartition!H30</f>
        <v>28107.15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212</v>
      </c>
      <c r="C17" s="36">
        <f>C9+C11+C13+C15</f>
        <v>52936.7625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5" t="s">
        <v>12</v>
      </c>
      <c r="B19" s="156"/>
      <c r="C19" s="157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8" t="s">
        <v>13</v>
      </c>
      <c r="B20" s="159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8" t="s">
        <v>15</v>
      </c>
      <c r="B21" s="169"/>
      <c r="C21" s="27">
        <f>ROUND(0.03*C17,2)</f>
        <v>1588.1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8" t="s">
        <v>16</v>
      </c>
      <c r="B23" s="170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56</v>
      </c>
      <c r="B25" s="172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3" t="s">
        <v>17</v>
      </c>
      <c r="B27" s="174"/>
      <c r="C27" s="19">
        <f>C21+C23+C25</f>
        <v>1588.1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5" t="s">
        <v>18</v>
      </c>
      <c r="B29" s="176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66" t="s">
        <v>48</v>
      </c>
      <c r="B31" s="167"/>
      <c r="C31" s="84">
        <f>C17+C27+C29</f>
        <v>54524.862499999996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" hidden="1"/>
    <row r="94" ht="12" hidden="1"/>
    <row r="95" ht="12" hidden="1"/>
    <row r="96" ht="12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8">
      <selection activeCell="A12" sqref="A12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84" t="s">
        <v>55</v>
      </c>
      <c r="B3" s="185"/>
      <c r="C3" s="185"/>
      <c r="D3" s="185"/>
      <c r="E3" s="185"/>
      <c r="F3" s="91"/>
    </row>
    <row r="4" spans="1:6" ht="24" customHeight="1">
      <c r="A4" s="5" t="s">
        <v>0</v>
      </c>
      <c r="B4" s="186" t="s">
        <v>79</v>
      </c>
      <c r="C4" s="187"/>
      <c r="D4" s="187"/>
      <c r="E4" s="188"/>
      <c r="F4" s="91"/>
    </row>
    <row r="5" spans="1:6" ht="19.5" customHeight="1">
      <c r="A5" s="6" t="s">
        <v>1</v>
      </c>
      <c r="B5" s="189" t="s">
        <v>80</v>
      </c>
      <c r="C5" s="190"/>
      <c r="D5" s="190"/>
      <c r="E5" s="191"/>
      <c r="F5" s="91"/>
    </row>
    <row r="6" spans="1:6" ht="15">
      <c r="A6" s="192" t="s">
        <v>20</v>
      </c>
      <c r="B6" s="193"/>
      <c r="C6" s="194"/>
      <c r="D6" s="85" t="s">
        <v>81</v>
      </c>
      <c r="E6" s="86"/>
      <c r="F6" s="91"/>
    </row>
    <row r="7" spans="1:6" ht="19.5" customHeight="1">
      <c r="A7" s="192" t="s">
        <v>34</v>
      </c>
      <c r="B7" s="195"/>
      <c r="C7" s="196"/>
      <c r="D7" s="87">
        <v>0.5</v>
      </c>
      <c r="E7" s="88"/>
      <c r="F7" s="91"/>
    </row>
    <row r="8" spans="1:6" ht="21.75" customHeight="1">
      <c r="A8" s="197" t="s">
        <v>35</v>
      </c>
      <c r="B8" s="198"/>
      <c r="C8" s="199"/>
      <c r="D8" s="200" t="s">
        <v>82</v>
      </c>
      <c r="E8" s="201"/>
      <c r="F8" s="91"/>
    </row>
    <row r="9" spans="1:6" ht="22.5" customHeight="1">
      <c r="A9" s="179" t="s">
        <v>45</v>
      </c>
      <c r="B9" s="180"/>
      <c r="C9" s="180"/>
      <c r="D9" s="180"/>
      <c r="E9" s="181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70</v>
      </c>
      <c r="B11" s="68">
        <v>29</v>
      </c>
      <c r="C11" s="68" t="s">
        <v>71</v>
      </c>
      <c r="D11" s="94">
        <v>300</v>
      </c>
      <c r="E11" s="73" t="s">
        <v>74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72</v>
      </c>
      <c r="B15" s="67" t="s">
        <v>77</v>
      </c>
      <c r="C15" s="67" t="s">
        <v>71</v>
      </c>
      <c r="D15" s="97">
        <v>240</v>
      </c>
      <c r="E15" s="73" t="s">
        <v>78</v>
      </c>
      <c r="F15" s="91"/>
    </row>
    <row r="16" spans="1:6" ht="30" customHeight="1">
      <c r="A16" s="45" t="s">
        <v>73</v>
      </c>
      <c r="B16" s="69">
        <v>11</v>
      </c>
      <c r="C16" s="69" t="s">
        <v>75</v>
      </c>
      <c r="D16" s="95">
        <v>90</v>
      </c>
      <c r="E16" s="74" t="s">
        <v>76</v>
      </c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182" t="s">
        <v>9</v>
      </c>
      <c r="C20" s="182" t="s">
        <v>9</v>
      </c>
      <c r="D20" s="97"/>
      <c r="E20" s="73"/>
      <c r="F20" s="91"/>
    </row>
    <row r="21" spans="1:6" ht="30" customHeight="1">
      <c r="A21" s="53"/>
      <c r="B21" s="183"/>
      <c r="C21" s="183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182" t="s">
        <v>9</v>
      </c>
      <c r="C23" s="71"/>
      <c r="D23" s="97"/>
      <c r="E23" s="73"/>
      <c r="F23" s="91"/>
    </row>
    <row r="24" spans="1:6" ht="30" customHeight="1">
      <c r="A24" s="49"/>
      <c r="B24" s="183"/>
      <c r="C24" s="72"/>
      <c r="D24" s="96"/>
      <c r="E24" s="76"/>
      <c r="F24" s="91"/>
    </row>
    <row r="25" spans="1:7" ht="13.5">
      <c r="A25" s="54"/>
      <c r="B25" s="32"/>
      <c r="C25" s="32"/>
      <c r="D25" s="32"/>
      <c r="E25" s="90"/>
      <c r="F25" s="91"/>
      <c r="G25" s="91"/>
    </row>
    <row r="26" spans="1:7" ht="12">
      <c r="A26" s="177" t="s">
        <v>28</v>
      </c>
      <c r="B26" s="178"/>
      <c r="C26" s="178"/>
      <c r="D26" s="178"/>
      <c r="E26" s="178"/>
      <c r="F26" s="91"/>
      <c r="G26" s="91"/>
    </row>
    <row r="27" spans="1:7" ht="12">
      <c r="A27" s="177" t="s">
        <v>29</v>
      </c>
      <c r="B27" s="178"/>
      <c r="C27" s="178"/>
      <c r="D27" s="178"/>
      <c r="E27" s="178"/>
      <c r="F27" s="91"/>
      <c r="G27" s="91"/>
    </row>
    <row r="28" ht="12">
      <c r="F28" s="91"/>
    </row>
    <row r="29" ht="12">
      <c r="F29" s="91"/>
    </row>
    <row r="30" ht="12">
      <c r="F30" s="91"/>
    </row>
    <row r="31" ht="12">
      <c r="F31" s="91"/>
    </row>
    <row r="32" ht="12">
      <c r="F32" s="91"/>
    </row>
    <row r="33" ht="12">
      <c r="F33" s="91"/>
    </row>
    <row r="34" ht="12">
      <c r="F34" s="91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SheetLayoutView="100" zoomScalePageLayoutView="0" workbookViewId="0" topLeftCell="A17">
      <selection activeCell="E23" sqref="E23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R-4119-2020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Option consommateurs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Éric David</v>
      </c>
      <c r="C8" s="50">
        <f>Identification!A12</f>
        <v>0</v>
      </c>
      <c r="D8" s="50">
        <f>Identification!A13</f>
        <v>0</v>
      </c>
      <c r="E8" s="50" t="str">
        <f>Identification!A15</f>
        <v>Pascal Cormier</v>
      </c>
      <c r="F8" s="38" t="str">
        <f>Identification!A16</f>
        <v>Jules Bélanger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0</v>
      </c>
      <c r="D9" s="118">
        <f>Identification!D13</f>
        <v>0</v>
      </c>
      <c r="E9" s="116">
        <f>Identification!D15</f>
        <v>240</v>
      </c>
      <c r="F9" s="117">
        <f>Identification!D16</f>
        <v>90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6</v>
      </c>
      <c r="C12" s="126"/>
      <c r="D12" s="127"/>
      <c r="E12" s="128">
        <v>15</v>
      </c>
      <c r="F12" s="129">
        <v>4</v>
      </c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1</v>
      </c>
      <c r="C13" s="131"/>
      <c r="D13" s="132"/>
      <c r="E13" s="130">
        <v>2</v>
      </c>
      <c r="F13" s="131">
        <v>1</v>
      </c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2</v>
      </c>
      <c r="C14" s="131"/>
      <c r="D14" s="132"/>
      <c r="E14" s="130">
        <v>5</v>
      </c>
      <c r="F14" s="131">
        <v>3</v>
      </c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1</v>
      </c>
      <c r="C15" s="131"/>
      <c r="D15" s="132"/>
      <c r="E15" s="130">
        <v>2</v>
      </c>
      <c r="F15" s="131">
        <v>1</v>
      </c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6</v>
      </c>
      <c r="C16" s="131"/>
      <c r="D16" s="132"/>
      <c r="E16" s="130">
        <v>20</v>
      </c>
      <c r="F16" s="131">
        <v>8</v>
      </c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3</v>
      </c>
      <c r="C17" s="131"/>
      <c r="D17" s="132"/>
      <c r="E17" s="130">
        <v>5</v>
      </c>
      <c r="F17" s="131">
        <v>2</v>
      </c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2</v>
      </c>
      <c r="C18" s="131"/>
      <c r="D18" s="132"/>
      <c r="E18" s="130">
        <v>5</v>
      </c>
      <c r="F18" s="131">
        <v>2</v>
      </c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18</v>
      </c>
      <c r="C19" s="131"/>
      <c r="D19" s="132"/>
      <c r="E19" s="130">
        <v>10</v>
      </c>
      <c r="F19" s="131">
        <v>5</v>
      </c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10</v>
      </c>
      <c r="C20" s="131"/>
      <c r="D20" s="132"/>
      <c r="E20" s="130">
        <v>8</v>
      </c>
      <c r="F20" s="131">
        <v>4</v>
      </c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20</v>
      </c>
      <c r="C21" s="131"/>
      <c r="D21" s="132"/>
      <c r="E21" s="131">
        <v>16</v>
      </c>
      <c r="F21" s="131">
        <v>6</v>
      </c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8</v>
      </c>
      <c r="C22" s="131"/>
      <c r="D22" s="132"/>
      <c r="E22" s="130">
        <v>7</v>
      </c>
      <c r="F22" s="131">
        <v>4</v>
      </c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77</v>
      </c>
      <c r="C25" s="122">
        <f t="shared" si="0"/>
        <v>0</v>
      </c>
      <c r="D25" s="122">
        <f>SUM(D12:D24)</f>
        <v>0</v>
      </c>
      <c r="E25" s="122">
        <f t="shared" si="0"/>
        <v>95</v>
      </c>
      <c r="F25" s="122">
        <f t="shared" si="0"/>
        <v>40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23100</v>
      </c>
      <c r="C26" s="123">
        <f t="shared" si="1"/>
        <v>0</v>
      </c>
      <c r="D26" s="123">
        <f t="shared" si="1"/>
        <v>0</v>
      </c>
      <c r="E26" s="123">
        <f t="shared" si="1"/>
        <v>22800</v>
      </c>
      <c r="F26" s="123">
        <f t="shared" si="1"/>
        <v>3600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>
        <f>(B26*0.14975)/2</f>
        <v>1729.6125</v>
      </c>
      <c r="C28" s="136"/>
      <c r="D28" s="136"/>
      <c r="E28" s="136">
        <f>(E26*0.14975)/2</f>
        <v>1707.1499999999999</v>
      </c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24829.6125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24507.15</v>
      </c>
      <c r="F30" s="124">
        <f t="shared" si="2"/>
        <v>3600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10" sqref="A10:E10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84"/>
      <c r="B3" s="185"/>
      <c r="C3" s="185"/>
      <c r="D3" s="185"/>
      <c r="E3" s="185"/>
    </row>
    <row r="4" spans="1:5" ht="18" customHeight="1">
      <c r="A4" s="98" t="s">
        <v>0</v>
      </c>
      <c r="B4" s="216" t="str">
        <f>Identification!B4</f>
        <v>R-4119-2020</v>
      </c>
      <c r="C4" s="217"/>
      <c r="D4" s="217"/>
      <c r="E4" s="218"/>
    </row>
    <row r="5" spans="1:5" ht="18" customHeight="1" thickBot="1">
      <c r="A5" s="99" t="s">
        <v>1</v>
      </c>
      <c r="B5" s="219" t="str">
        <f>Identification!B5</f>
        <v>Option consommateurs</v>
      </c>
      <c r="C5" s="219"/>
      <c r="D5" s="219"/>
      <c r="E5" s="220"/>
    </row>
    <row r="6" spans="1:5" ht="25.5" customHeight="1" thickBot="1">
      <c r="A6" s="221" t="s">
        <v>69</v>
      </c>
      <c r="B6" s="222"/>
      <c r="C6" s="222"/>
      <c r="D6" s="222"/>
      <c r="E6" s="223"/>
    </row>
    <row r="7" spans="1:5" ht="19.5" customHeight="1">
      <c r="A7" s="224" t="s">
        <v>83</v>
      </c>
      <c r="B7" s="225"/>
      <c r="C7" s="225"/>
      <c r="D7" s="225"/>
      <c r="E7" s="226"/>
    </row>
    <row r="8" spans="1:5" ht="19.5" customHeight="1">
      <c r="A8" s="210"/>
      <c r="B8" s="211"/>
      <c r="C8" s="211"/>
      <c r="D8" s="211"/>
      <c r="E8" s="212"/>
    </row>
    <row r="9" spans="1:5" ht="19.5" customHeight="1">
      <c r="A9" s="210"/>
      <c r="B9" s="211"/>
      <c r="C9" s="211"/>
      <c r="D9" s="211"/>
      <c r="E9" s="212"/>
    </row>
    <row r="10" spans="1:5" ht="19.5" customHeight="1">
      <c r="A10" s="210"/>
      <c r="B10" s="211"/>
      <c r="C10" s="211"/>
      <c r="D10" s="211"/>
      <c r="E10" s="212"/>
    </row>
    <row r="11" spans="1:5" ht="19.5" customHeight="1">
      <c r="A11" s="210"/>
      <c r="B11" s="211"/>
      <c r="C11" s="211"/>
      <c r="D11" s="211"/>
      <c r="E11" s="212"/>
    </row>
    <row r="12" spans="1:5" ht="19.5" customHeight="1">
      <c r="A12" s="210"/>
      <c r="B12" s="211"/>
      <c r="C12" s="211"/>
      <c r="D12" s="211"/>
      <c r="E12" s="212"/>
    </row>
    <row r="13" spans="1:5" ht="19.5" customHeight="1">
      <c r="A13" s="210"/>
      <c r="B13" s="211"/>
      <c r="C13" s="211"/>
      <c r="D13" s="211"/>
      <c r="E13" s="212"/>
    </row>
    <row r="14" spans="1:5" ht="19.5" customHeight="1">
      <c r="A14" s="210"/>
      <c r="B14" s="211"/>
      <c r="C14" s="211"/>
      <c r="D14" s="211"/>
      <c r="E14" s="212"/>
    </row>
    <row r="15" spans="1:5" ht="19.5" customHeight="1">
      <c r="A15" s="210"/>
      <c r="B15" s="211"/>
      <c r="C15" s="211"/>
      <c r="D15" s="211"/>
      <c r="E15" s="212"/>
    </row>
    <row r="16" spans="1:5" ht="19.5" customHeight="1">
      <c r="A16" s="210"/>
      <c r="B16" s="211"/>
      <c r="C16" s="211"/>
      <c r="D16" s="211"/>
      <c r="E16" s="212"/>
    </row>
    <row r="17" spans="1:5" ht="19.5" customHeight="1">
      <c r="A17" s="210"/>
      <c r="B17" s="211"/>
      <c r="C17" s="211"/>
      <c r="D17" s="211"/>
      <c r="E17" s="212"/>
    </row>
    <row r="18" spans="1:5" ht="19.5" customHeight="1">
      <c r="A18" s="210"/>
      <c r="B18" s="211"/>
      <c r="C18" s="211"/>
      <c r="D18" s="211"/>
      <c r="E18" s="212"/>
    </row>
    <row r="19" spans="1:5" ht="19.5" customHeight="1">
      <c r="A19" s="210"/>
      <c r="B19" s="211"/>
      <c r="C19" s="211"/>
      <c r="D19" s="211"/>
      <c r="E19" s="212"/>
    </row>
    <row r="20" spans="1:5" ht="19.5" customHeight="1">
      <c r="A20" s="210"/>
      <c r="B20" s="211"/>
      <c r="C20" s="211"/>
      <c r="D20" s="211"/>
      <c r="E20" s="212"/>
    </row>
    <row r="21" spans="1:5" ht="19.5" customHeight="1">
      <c r="A21" s="210"/>
      <c r="B21" s="211"/>
      <c r="C21" s="211"/>
      <c r="D21" s="211"/>
      <c r="E21" s="212"/>
    </row>
    <row r="22" spans="1:5" ht="19.5" customHeight="1">
      <c r="A22" s="210"/>
      <c r="B22" s="211"/>
      <c r="C22" s="211"/>
      <c r="D22" s="211"/>
      <c r="E22" s="212"/>
    </row>
    <row r="23" spans="1:5" ht="19.5" customHeight="1">
      <c r="A23" s="210"/>
      <c r="B23" s="211"/>
      <c r="C23" s="211"/>
      <c r="D23" s="211"/>
      <c r="E23" s="212"/>
    </row>
    <row r="24" spans="1:5" ht="19.5" customHeight="1">
      <c r="A24" s="210"/>
      <c r="B24" s="211"/>
      <c r="C24" s="211"/>
      <c r="D24" s="211"/>
      <c r="E24" s="212"/>
    </row>
    <row r="25" spans="1:5" ht="19.5" customHeight="1">
      <c r="A25" s="210"/>
      <c r="B25" s="211"/>
      <c r="C25" s="211"/>
      <c r="D25" s="211"/>
      <c r="E25" s="212"/>
    </row>
    <row r="26" spans="1:5" ht="19.5" customHeight="1">
      <c r="A26" s="210"/>
      <c r="B26" s="211"/>
      <c r="C26" s="211"/>
      <c r="D26" s="211"/>
      <c r="E26" s="212"/>
    </row>
    <row r="27" spans="1:5" ht="19.5" customHeight="1">
      <c r="A27" s="210"/>
      <c r="B27" s="211"/>
      <c r="C27" s="211"/>
      <c r="D27" s="211"/>
      <c r="E27" s="212"/>
    </row>
    <row r="28" spans="1:5" ht="19.5" customHeight="1">
      <c r="A28" s="210"/>
      <c r="B28" s="211"/>
      <c r="C28" s="211"/>
      <c r="D28" s="211"/>
      <c r="E28" s="212"/>
    </row>
    <row r="29" spans="1:5" ht="19.5" customHeight="1">
      <c r="A29" s="210"/>
      <c r="B29" s="211"/>
      <c r="C29" s="211"/>
      <c r="D29" s="211"/>
      <c r="E29" s="212"/>
    </row>
    <row r="30" spans="1:5" ht="19.5" customHeight="1">
      <c r="A30" s="210"/>
      <c r="B30" s="211"/>
      <c r="C30" s="211"/>
      <c r="D30" s="211"/>
      <c r="E30" s="212"/>
    </row>
    <row r="31" spans="1:5" ht="19.5" customHeight="1">
      <c r="A31" s="210"/>
      <c r="B31" s="211"/>
      <c r="C31" s="211"/>
      <c r="D31" s="211"/>
      <c r="E31" s="212"/>
    </row>
    <row r="32" spans="1:5" ht="19.5" customHeight="1">
      <c r="A32" s="210"/>
      <c r="B32" s="211"/>
      <c r="C32" s="211"/>
      <c r="D32" s="211"/>
      <c r="E32" s="212"/>
    </row>
    <row r="33" spans="1:5" ht="19.5" customHeight="1">
      <c r="A33" s="210"/>
      <c r="B33" s="211"/>
      <c r="C33" s="211"/>
      <c r="D33" s="211"/>
      <c r="E33" s="212"/>
    </row>
    <row r="34" spans="1:5" ht="19.5" customHeight="1">
      <c r="A34" s="210"/>
      <c r="B34" s="211"/>
      <c r="C34" s="211"/>
      <c r="D34" s="211"/>
      <c r="E34" s="212"/>
    </row>
    <row r="35" spans="1:5" ht="19.5" customHeight="1">
      <c r="A35" s="210"/>
      <c r="B35" s="211"/>
      <c r="C35" s="211"/>
      <c r="D35" s="211"/>
      <c r="E35" s="212"/>
    </row>
    <row r="36" spans="1:5" ht="19.5" customHeight="1">
      <c r="A36" s="210"/>
      <c r="B36" s="211"/>
      <c r="C36" s="211"/>
      <c r="D36" s="211"/>
      <c r="E36" s="212"/>
    </row>
    <row r="37" spans="1:5" ht="19.5" customHeight="1">
      <c r="A37" s="210"/>
      <c r="B37" s="211"/>
      <c r="C37" s="211"/>
      <c r="D37" s="211"/>
      <c r="E37" s="212"/>
    </row>
    <row r="38" spans="1:5" ht="19.5" customHeight="1">
      <c r="A38" s="210"/>
      <c r="B38" s="211"/>
      <c r="C38" s="211"/>
      <c r="D38" s="211"/>
      <c r="E38" s="212"/>
    </row>
    <row r="39" spans="1:5" ht="19.5" customHeight="1">
      <c r="A39" s="210"/>
      <c r="B39" s="211"/>
      <c r="C39" s="211"/>
      <c r="D39" s="211"/>
      <c r="E39" s="212"/>
    </row>
    <row r="40" spans="1:5" ht="19.5" customHeight="1">
      <c r="A40" s="213"/>
      <c r="B40" s="214"/>
      <c r="C40" s="214"/>
      <c r="D40" s="214"/>
      <c r="E40" s="215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d'OC</dc:subject>
  <dc:creator>Régie de l'énergie</dc:creator>
  <cp:keywords/>
  <dc:description/>
  <cp:lastModifiedBy>Jules Bélanger</cp:lastModifiedBy>
  <cp:lastPrinted>2010-02-25T20:19:41Z</cp:lastPrinted>
  <dcterms:created xsi:type="dcterms:W3CDTF">2009-06-30T18:48:08Z</dcterms:created>
  <dcterms:modified xsi:type="dcterms:W3CDTF">2020-05-19T15:34:39Z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rovenan">
    <vt:lpwstr>2</vt:lpwstr>
  </property>
  <property fmtid="{D5CDD505-2E9C-101B-9397-08002B2CF9AE}" pid="4" name="Pha">
    <vt:lpwstr>1</vt:lpwstr>
  </property>
  <property fmtid="{D5CDD505-2E9C-101B-9397-08002B2CF9AE}" pid="5" name="Accèsrestrei">
    <vt:lpwstr>0</vt:lpwstr>
  </property>
  <property fmtid="{D5CDD505-2E9C-101B-9397-08002B2CF9AE}" pid="6" name="Confidenti">
    <vt:lpwstr>3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542</vt:lpwstr>
  </property>
  <property fmtid="{D5CDD505-2E9C-101B-9397-08002B2CF9AE}" pid="11" name="Deposa">
    <vt:lpwstr>162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5096500.00000000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104</vt:lpwstr>
  </property>
  <property fmtid="{D5CDD505-2E9C-101B-9397-08002B2CF9AE}" pid="19" name="Suj">
    <vt:lpwstr>Budget de participation d'OC</vt:lpwstr>
  </property>
  <property fmtid="{D5CDD505-2E9C-101B-9397-08002B2CF9AE}" pid="20" name="Numéroplumit">
    <vt:lpwstr>0136</vt:lpwstr>
  </property>
  <property fmtid="{D5CDD505-2E9C-101B-9397-08002B2CF9AE}" pid="21" name="Cotedepiè">
    <vt:lpwstr>C-OC-0005</vt:lpwstr>
  </property>
  <property fmtid="{D5CDD505-2E9C-101B-9397-08002B2CF9AE}" pid="22" name="Anciennomdudocume">
    <vt:lpwstr>Budget de participation d'OC - R-4119-2020.xls</vt:lpwstr>
  </property>
  <property fmtid="{D5CDD505-2E9C-101B-9397-08002B2CF9AE}" pid="23" name="_dlc_Doc">
    <vt:lpwstr>W2HFWTQUJJY6-1993030256-280</vt:lpwstr>
  </property>
  <property fmtid="{D5CDD505-2E9C-101B-9397-08002B2CF9AE}" pid="24" name="_dlc_DocIdItemGu">
    <vt:lpwstr>31f9f6b0-6441-4f20-900d-9ce5d151076a</vt:lpwstr>
  </property>
  <property fmtid="{D5CDD505-2E9C-101B-9397-08002B2CF9AE}" pid="25" name="_dlc_DocIdU">
    <vt:lpwstr>http://s10mtlweb:8081/542/_layouts/15/DocIdRedir.aspx?ID=W2HFWTQUJJY6-1993030256-280, W2HFWTQUJJY6-1993030256-280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C-OC-0005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136.000000000000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