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<sst xmlns="http://schemas.openxmlformats.org/spreadsheetml/2006/main" count="126" uniqueCount="91">
  <si>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</si>
  <si>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</si>
  <si>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</si>
  <si>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</si>
  <si>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</si>
  <si>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</si>
  <si>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</si>
  <si>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</si>
  <si>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</si>
  <si>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</si>
  <si>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</si>
  <si>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</si>
  <si>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</si>
  <si>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</si>
  <si>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</si>
  <si>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</si>
  <si>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</si>
  <si>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</si>
  <si>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</si>
  <si>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</si>
  <si>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</si>
  <si>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</si>
  <si>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</si>
  <si>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</si>
  <si>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</si>
  <si>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</si>
  <si>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</si>
  <si>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</si>
  <si>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</si>
  <si>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</si>
  <si>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</si>
  <si>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</si>
  <si>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</si>
  <si>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</si>
  <si>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</si>
  <si>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</si>
  <si>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</si>
  <si>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</si>
  <si>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</si>
  <si>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</si>
  <si>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</si>
  <si>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</si>
  <si>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</si>
  <si>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</si>
  <si>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</si>
  <si>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</si>
  <si>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</si>
  <si>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</si>
  <si>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</si>
  <si>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</si>
  <si>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</si>
  <si>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</si>
  <si>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</si>
  <si>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</si>
  <si>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</si>
  <si>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</si>
  <si>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</si>
  <si>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</si>
  <si>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</si>
  <si>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</si>
  <si>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</si>
  <si>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</si>
  <si>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</si>
  <si>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</si>
  <si>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</si>
  <si>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</si>
  <si>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</si>
  <si>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</si>
  <si>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</si>
  <si>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Externe</t>
  </si>
  <si>
    <t>Montréal</t>
  </si>
  <si>
    <t>Plus de 40 ans</t>
  </si>
  <si>
    <t>Me D. Neuman</t>
  </si>
  <si>
    <t>Plus de 25 ans</t>
  </si>
  <si>
    <t>Contingences</t>
  </si>
  <si>
    <t>Étude de la preuve du demandeur et des références et demande d'intervention</t>
  </si>
  <si>
    <t>Demandes de renseignements aux intervenants</t>
  </si>
  <si>
    <t>Réponses aux demandes de renseignement</t>
  </si>
  <si>
    <t>Préparation de l'audience</t>
  </si>
  <si>
    <t>Préparation de la plaidoirie</t>
  </si>
  <si>
    <t>Voir demande d'intervention ci-jointe.</t>
  </si>
  <si>
    <t>M. A. Bélisle</t>
  </si>
  <si>
    <t>Frampton</t>
  </si>
  <si>
    <t>M. J.Schiettekatte</t>
  </si>
  <si>
    <t>Ste Adèle</t>
  </si>
  <si>
    <t>SÉ-AQLPA</t>
  </si>
  <si>
    <t>R-4119-2020</t>
  </si>
  <si>
    <t>Audience (prévision 5 jours)</t>
  </si>
  <si>
    <t>Préparation de la preuve de l'intervenant</t>
  </si>
  <si>
    <t>Examen des réponses de Energir</t>
  </si>
  <si>
    <t>Demandes de renseignements à Énergir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</si>
</sst>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\ _$"/>
    <numFmt numFmtId="191" formatCode="#,##0\ _$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#,##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6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 applyProtection="1">
      <alignment horizontal="left" vertical="center" wrapText="1" indent="1"/>
      <protection/>
    </xf>
    <xf numFmtId="0" fontId="0" fillId="32" borderId="15" xfId="0" applyFill="1" applyBorder="1" applyAlignment="1">
      <alignment horizontal="left" indent="1"/>
    </xf>
    <xf numFmtId="2" fontId="8" fillId="32" borderId="16" xfId="0" applyNumberFormat="1" applyFont="1" applyFill="1" applyBorder="1" applyAlignment="1" applyProtection="1">
      <alignment horizontal="left" wrapText="1"/>
      <protection/>
    </xf>
    <xf numFmtId="2" fontId="8" fillId="32" borderId="13" xfId="0" applyNumberFormat="1" applyFont="1" applyFill="1" applyBorder="1" applyAlignment="1" applyProtection="1">
      <alignment horizontal="left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1" xfId="0" applyNumberFormat="1" applyFont="1" applyFill="1" applyBorder="1" applyAlignment="1" applyProtection="1">
      <alignment horizontal="left" wrapText="1"/>
      <protection/>
    </xf>
    <xf numFmtId="44" fontId="13" fillId="33" borderId="22" xfId="0" applyNumberFormat="1" applyFont="1" applyFill="1" applyBorder="1" applyAlignment="1" applyProtection="1">
      <alignment vertical="center" wrapText="1"/>
      <protection/>
    </xf>
    <xf numFmtId="0" fontId="16" fillId="32" borderId="20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3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90" fontId="12" fillId="33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90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4" borderId="22" xfId="0" applyNumberFormat="1" applyFont="1" applyFill="1" applyBorder="1" applyAlignment="1" applyProtection="1">
      <alignment vertical="center" wrapText="1"/>
      <protection locked="0"/>
    </xf>
    <xf numFmtId="44" fontId="13" fillId="33" borderId="22" xfId="0" applyNumberFormat="1" applyFont="1" applyFill="1" applyBorder="1" applyAlignment="1" applyProtection="1">
      <alignment vertical="center" wrapText="1"/>
      <protection locked="0"/>
    </xf>
    <xf numFmtId="0" fontId="0" fillId="32" borderId="31" xfId="0" applyFill="1" applyBorder="1" applyAlignment="1">
      <alignment horizontal="left" indent="1"/>
    </xf>
    <xf numFmtId="2" fontId="8" fillId="32" borderId="32" xfId="0" applyNumberFormat="1" applyFont="1" applyFill="1" applyBorder="1" applyAlignment="1" applyProtection="1">
      <alignment horizontal="left" wrapText="1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44" fontId="1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4" borderId="29" xfId="0" applyNumberFormat="1" applyFont="1" applyFill="1" applyBorder="1" applyAlignment="1" applyProtection="1">
      <alignment horizontal="left" vertical="center" wrapText="1"/>
      <protection/>
    </xf>
    <xf numFmtId="0" fontId="16" fillId="32" borderId="41" xfId="0" applyFont="1" applyFill="1" applyBorder="1" applyAlignment="1" applyProtection="1">
      <alignment horizontal="right" vertical="center" wrapText="1" indent="1"/>
      <protection/>
    </xf>
    <xf numFmtId="0" fontId="16" fillId="32" borderId="29" xfId="0" applyFont="1" applyFill="1" applyBorder="1" applyAlignment="1" applyProtection="1">
      <alignment horizontal="right" vertical="center" wrapText="1" inden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193" fontId="2" fillId="36" borderId="44" xfId="46" applyNumberFormat="1" applyFont="1" applyFill="1" applyBorder="1" applyAlignment="1" applyProtection="1">
      <alignment vertical="center" wrapText="1"/>
      <protection/>
    </xf>
    <xf numFmtId="193" fontId="2" fillId="36" borderId="45" xfId="46" applyNumberFormat="1" applyFont="1" applyFill="1" applyBorder="1" applyAlignment="1" applyProtection="1">
      <alignment vertical="center" wrapText="1"/>
      <protection/>
    </xf>
    <xf numFmtId="193" fontId="2" fillId="36" borderId="46" xfId="46" applyNumberFormat="1" applyFont="1" applyFill="1" applyBorder="1" applyAlignment="1" applyProtection="1">
      <alignment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3" xfId="0" applyFont="1" applyFill="1" applyBorder="1" applyAlignment="1" applyProtection="1">
      <alignment horizontal="left" vertical="center" wrapText="1"/>
      <protection/>
    </xf>
    <xf numFmtId="0" fontId="16" fillId="35" borderId="42" xfId="0" applyFont="1" applyFill="1" applyBorder="1" applyAlignment="1" applyProtection="1">
      <alignment horizontal="left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 horizontal="left"/>
      <protection/>
    </xf>
    <xf numFmtId="2" fontId="8" fillId="32" borderId="22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44" fontId="13" fillId="33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vertical="center" wrapText="1"/>
      <protection/>
    </xf>
    <xf numFmtId="0" fontId="2" fillId="32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61" xfId="0" applyFont="1" applyFill="1" applyBorder="1" applyAlignment="1" applyProtection="1">
      <alignment vertical="center" wrapText="1"/>
      <protection/>
    </xf>
    <xf numFmtId="0" fontId="16" fillId="32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vertical="center"/>
      <protection/>
    </xf>
    <xf numFmtId="193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193" fontId="5" fillId="36" borderId="42" xfId="0" applyNumberFormat="1" applyFont="1" applyFill="1" applyBorder="1" applyAlignment="1" applyProtection="1">
      <alignment vertical="center"/>
      <protection/>
    </xf>
    <xf numFmtId="193" fontId="35" fillId="0" borderId="34" xfId="0" applyNumberFormat="1" applyFont="1" applyFill="1" applyBorder="1" applyAlignment="1" applyProtection="1">
      <alignment horizontal="center" vertical="center"/>
      <protection/>
    </xf>
    <xf numFmtId="193" fontId="35" fillId="0" borderId="43" xfId="0" applyNumberFormat="1" applyFont="1" applyFill="1" applyBorder="1" applyAlignment="1" applyProtection="1">
      <alignment horizontal="center" vertical="center"/>
      <protection/>
    </xf>
    <xf numFmtId="193" fontId="2" fillId="36" borderId="27" xfId="0" applyNumberFormat="1" applyFont="1" applyFill="1" applyBorder="1" applyAlignment="1" applyProtection="1">
      <alignment vertical="center"/>
      <protection/>
    </xf>
    <xf numFmtId="193" fontId="2" fillId="36" borderId="42" xfId="0" applyNumberFormat="1" applyFont="1" applyFill="1" applyBorder="1" applyAlignment="1" applyProtection="1">
      <alignment vertical="center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0" fillId="35" borderId="70" xfId="0" applyFont="1" applyFill="1" applyBorder="1" applyAlignment="1" applyProtection="1">
      <alignment horizontal="left" vertical="center" wrapText="1"/>
      <protection/>
    </xf>
    <xf numFmtId="0" fontId="7" fillId="32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2" borderId="72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7" borderId="73" xfId="0" applyNumberFormat="1" applyFont="1" applyFill="1" applyBorder="1" applyAlignment="1" applyProtection="1">
      <alignment vertical="center" wrapText="1"/>
      <protection/>
    </xf>
    <xf numFmtId="0" fontId="20" fillId="37" borderId="74" xfId="0" applyFont="1" applyFill="1" applyBorder="1" applyAlignment="1">
      <alignment vertical="center" wrapText="1"/>
    </xf>
    <xf numFmtId="0" fontId="2" fillId="35" borderId="75" xfId="0" applyFont="1" applyFill="1" applyBorder="1" applyAlignment="1" applyProtection="1">
      <alignment horizontal="left" vertical="center" wrapText="1"/>
      <protection/>
    </xf>
    <xf numFmtId="0" fontId="0" fillId="35" borderId="76" xfId="0" applyFill="1" applyBorder="1" applyAlignment="1" applyProtection="1">
      <alignment horizontal="left"/>
      <protection/>
    </xf>
    <xf numFmtId="0" fontId="0" fillId="35" borderId="59" xfId="0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164" fontId="20" fillId="37" borderId="60" xfId="0" applyNumberFormat="1" applyFont="1" applyFill="1" applyBorder="1" applyAlignment="1" applyProtection="1">
      <alignment horizontal="left" vertical="center"/>
      <protection/>
    </xf>
    <xf numFmtId="0" fontId="0" fillId="37" borderId="77" xfId="0" applyFill="1" applyBorder="1" applyAlignment="1">
      <alignment vertical="center"/>
    </xf>
    <xf numFmtId="0" fontId="5" fillId="32" borderId="78" xfId="0" applyFont="1" applyFill="1" applyBorder="1" applyAlignment="1" applyProtection="1">
      <alignment horizontal="center" vertical="center" wrapText="1"/>
      <protection/>
    </xf>
    <xf numFmtId="0" fontId="5" fillId="32" borderId="79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2" fillId="32" borderId="75" xfId="0" applyFont="1" applyFill="1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2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35" borderId="7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93" fontId="2" fillId="32" borderId="41" xfId="46" applyNumberFormat="1" applyFont="1" applyFill="1" applyBorder="1" applyAlignment="1" applyProtection="1">
      <alignment horizontal="center" vertical="center" wrapText="1"/>
      <protection/>
    </xf>
    <xf numFmtId="193" fontId="2" fillId="32" borderId="29" xfId="46" applyNumberFormat="1" applyFont="1" applyFill="1" applyBorder="1" applyAlignment="1" applyProtection="1">
      <alignment horizontal="center" vertical="center" wrapText="1"/>
      <protection/>
    </xf>
    <xf numFmtId="193" fontId="2" fillId="32" borderId="87" xfId="46" applyNumberFormat="1" applyFont="1" applyFill="1" applyBorder="1" applyAlignment="1" applyProtection="1">
      <alignment horizontal="center" vertical="center" wrapText="1"/>
      <protection/>
    </xf>
    <xf numFmtId="193" fontId="2" fillId="32" borderId="48" xfId="46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5" borderId="93" xfId="0" applyFont="1" applyFill="1" applyBorder="1" applyAlignment="1" applyProtection="1">
      <alignment horizontal="left" vertical="center" wrapText="1"/>
      <protection/>
    </xf>
    <xf numFmtId="0" fontId="16" fillId="35" borderId="88" xfId="0" applyFont="1" applyFill="1" applyBorder="1" applyAlignment="1" applyProtection="1">
      <alignment horizontal="left" vertical="center" wrapText="1"/>
      <protection/>
    </xf>
    <xf numFmtId="0" fontId="16" fillId="35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workbookViewId="0" topLeftCell="A4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R-4119-2020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64" t="str">
        <f>Identification!B5</f>
        <v>SÉ-AQLPA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118</v>
      </c>
      <c r="C9" s="41">
        <f>Répartition!B30+Répartition!C30+Répartition!D30</f>
        <v>34595.979999999996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232</v>
      </c>
      <c r="C11" s="41">
        <f>Répartition!E30+Répartition!F30+Répartition!G30+Répartition!H30</f>
        <v>53348.4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350</v>
      </c>
      <c r="C19" s="47">
        <f>C9+C11+C13+C15+C17</f>
        <v>87944.38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9">
        <f>ROUND(0.03*C19,2)</f>
        <v>2638.33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57</v>
      </c>
      <c r="B27" s="157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21">
        <f>C23+C25+C27</f>
        <v>2638.33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0" t="s">
        <v>23</v>
      </c>
      <c r="B31" s="161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1" t="s">
        <v>50</v>
      </c>
      <c r="B33" s="152"/>
      <c r="C33" s="99">
        <f>C19+C29+C31</f>
        <v>90582.71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1" r:id="rId2"/>
  <headerFooter alignWithMargins="0">
    <oddFooter>&amp;LLe 15 mai 2020&amp;C&amp;"Times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workbookViewId="0" topLeftCell="A22">
      <selection activeCell="B4" sqref="B4:E4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8" t="s">
        <v>56</v>
      </c>
      <c r="B3" s="189"/>
      <c r="C3" s="189"/>
      <c r="D3" s="189"/>
      <c r="E3" s="189"/>
      <c r="F3" s="106"/>
    </row>
    <row r="4" spans="1:6" ht="24" customHeight="1">
      <c r="A4" s="5" t="s">
        <v>0</v>
      </c>
      <c r="B4" s="190" t="s">
        <v>86</v>
      </c>
      <c r="C4" s="191"/>
      <c r="D4" s="191"/>
      <c r="E4" s="192"/>
      <c r="F4" s="106"/>
    </row>
    <row r="5" spans="1:6" ht="19.5" customHeight="1">
      <c r="A5" s="6" t="s">
        <v>1</v>
      </c>
      <c r="B5" s="193" t="s">
        <v>85</v>
      </c>
      <c r="C5" s="194"/>
      <c r="D5" s="194"/>
      <c r="E5" s="195"/>
      <c r="F5" s="106"/>
    </row>
    <row r="6" spans="1:6" ht="15.75">
      <c r="A6" s="180" t="s">
        <v>26</v>
      </c>
      <c r="B6" s="196"/>
      <c r="C6" s="197"/>
      <c r="D6" s="100" t="s">
        <v>67</v>
      </c>
      <c r="E6" s="101"/>
      <c r="F6" s="106"/>
    </row>
    <row r="7" spans="1:6" ht="19.5" customHeight="1">
      <c r="A7" s="180" t="s">
        <v>40</v>
      </c>
      <c r="B7" s="181"/>
      <c r="C7" s="182"/>
      <c r="D7" s="102">
        <v>0</v>
      </c>
      <c r="E7" s="103"/>
      <c r="F7" s="106"/>
    </row>
    <row r="8" spans="1:6" ht="21.75" customHeight="1">
      <c r="A8" s="183" t="s">
        <v>41</v>
      </c>
      <c r="B8" s="184"/>
      <c r="C8" s="185"/>
      <c r="D8" s="186" t="s">
        <v>68</v>
      </c>
      <c r="E8" s="187"/>
      <c r="F8" s="106"/>
    </row>
    <row r="9" spans="1:6" ht="22.5" customHeight="1">
      <c r="A9" s="200" t="s">
        <v>47</v>
      </c>
      <c r="B9" s="201"/>
      <c r="C9" s="201"/>
      <c r="D9" s="201"/>
      <c r="E9" s="202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73</v>
      </c>
      <c r="C11" s="83" t="s">
        <v>69</v>
      </c>
      <c r="D11" s="110">
        <v>255</v>
      </c>
      <c r="E11" s="88" t="s">
        <v>70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81</v>
      </c>
      <c r="B15" s="82" t="s">
        <v>71</v>
      </c>
      <c r="C15" s="82" t="s">
        <v>69</v>
      </c>
      <c r="D15" s="113">
        <v>200</v>
      </c>
      <c r="E15" s="88" t="s">
        <v>82</v>
      </c>
      <c r="F15" s="106"/>
    </row>
    <row r="16" spans="1:6" ht="30" customHeight="1">
      <c r="A16" s="57" t="s">
        <v>83</v>
      </c>
      <c r="B16" s="84" t="s">
        <v>71</v>
      </c>
      <c r="C16" s="84" t="s">
        <v>69</v>
      </c>
      <c r="D16" s="111">
        <v>200</v>
      </c>
      <c r="E16" s="89" t="s">
        <v>84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203" t="s">
        <v>10</v>
      </c>
      <c r="C20" s="203" t="s">
        <v>10</v>
      </c>
      <c r="D20" s="113"/>
      <c r="E20" s="88"/>
      <c r="F20" s="106"/>
    </row>
    <row r="21" spans="1:6" ht="30" customHeight="1">
      <c r="A21" s="65"/>
      <c r="B21" s="204"/>
      <c r="C21" s="204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203" t="s">
        <v>10</v>
      </c>
      <c r="C23" s="86"/>
      <c r="D23" s="113"/>
      <c r="E23" s="88"/>
      <c r="F23" s="106"/>
    </row>
    <row r="24" spans="1:6" ht="30" customHeight="1">
      <c r="A24" s="61"/>
      <c r="B24" s="204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203" t="s">
        <v>10</v>
      </c>
      <c r="C26" s="86"/>
      <c r="D26" s="113"/>
      <c r="E26" s="88"/>
      <c r="F26" s="106"/>
    </row>
    <row r="27" spans="1:6" ht="30" customHeight="1">
      <c r="A27" s="61"/>
      <c r="B27" s="204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98" t="s">
        <v>34</v>
      </c>
      <c r="B29" s="199"/>
      <c r="C29" s="199"/>
      <c r="D29" s="199"/>
      <c r="E29" s="199"/>
      <c r="F29" s="106"/>
      <c r="G29" s="106"/>
    </row>
    <row r="30" spans="1:7" ht="12.75">
      <c r="A30" s="198" t="s">
        <v>35</v>
      </c>
      <c r="B30" s="199"/>
      <c r="C30" s="199"/>
      <c r="D30" s="199"/>
      <c r="E30" s="199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5" r:id="rId2"/>
  <headerFooter>
    <oddFooter>&amp;LLe 15 mai 2020&amp;C&amp;"Times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showRowColHeaders="0" tabSelected="1" zoomScalePageLayoutView="75" workbookViewId="0" topLeftCell="A22">
      <selection activeCell="H21" sqref="H21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R-4119-2020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SÉ-AQLPA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A. Bélisle</v>
      </c>
      <c r="F8" s="49" t="str">
        <f>Identification!A16</f>
        <v>M. J.Schiettekatte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255</v>
      </c>
      <c r="C9" s="73">
        <f>Identification!D12</f>
        <v>0</v>
      </c>
      <c r="D9" s="74">
        <f>Identification!D13</f>
        <v>0</v>
      </c>
      <c r="E9" s="72">
        <f>Identification!D15</f>
        <v>200</v>
      </c>
      <c r="F9" s="73">
        <f>Identification!D16</f>
        <v>200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75</v>
      </c>
      <c r="B12" s="120">
        <v>20</v>
      </c>
      <c r="C12" s="121"/>
      <c r="D12" s="122"/>
      <c r="E12" s="123">
        <v>20</v>
      </c>
      <c r="F12" s="124">
        <v>20</v>
      </c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90</v>
      </c>
      <c r="B14" s="125">
        <v>16</v>
      </c>
      <c r="C14" s="126"/>
      <c r="D14" s="127"/>
      <c r="E14" s="125">
        <v>16</v>
      </c>
      <c r="F14" s="126">
        <v>16</v>
      </c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 t="s">
        <v>89</v>
      </c>
      <c r="B15" s="125">
        <v>3</v>
      </c>
      <c r="C15" s="126"/>
      <c r="D15" s="127"/>
      <c r="E15" s="125">
        <v>3</v>
      </c>
      <c r="F15" s="126">
        <v>3</v>
      </c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88</v>
      </c>
      <c r="B16" s="125">
        <v>10</v>
      </c>
      <c r="C16" s="126"/>
      <c r="D16" s="127"/>
      <c r="E16" s="125">
        <v>20</v>
      </c>
      <c r="F16" s="126">
        <v>30</v>
      </c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76</v>
      </c>
      <c r="B17" s="125">
        <v>2</v>
      </c>
      <c r="C17" s="126"/>
      <c r="D17" s="127"/>
      <c r="E17" s="125">
        <v>2</v>
      </c>
      <c r="F17" s="126">
        <v>2</v>
      </c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77</v>
      </c>
      <c r="B18" s="125">
        <v>2</v>
      </c>
      <c r="C18" s="126"/>
      <c r="D18" s="127"/>
      <c r="E18" s="125">
        <v>2</v>
      </c>
      <c r="F18" s="126">
        <v>2</v>
      </c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78</v>
      </c>
      <c r="B19" s="125">
        <v>10</v>
      </c>
      <c r="C19" s="126"/>
      <c r="D19" s="127"/>
      <c r="E19" s="125">
        <v>10</v>
      </c>
      <c r="F19" s="126">
        <v>10</v>
      </c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87</v>
      </c>
      <c r="B20" s="125">
        <v>25</v>
      </c>
      <c r="C20" s="126"/>
      <c r="D20" s="127"/>
      <c r="E20" s="125">
        <v>25</v>
      </c>
      <c r="F20" s="126">
        <v>25</v>
      </c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79</v>
      </c>
      <c r="B21" s="125">
        <v>25</v>
      </c>
      <c r="C21" s="126"/>
      <c r="D21" s="127"/>
      <c r="E21" s="126">
        <v>8</v>
      </c>
      <c r="F21" s="126">
        <v>8</v>
      </c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74</v>
      </c>
      <c r="B22" s="125">
        <v>5</v>
      </c>
      <c r="C22" s="126"/>
      <c r="D22" s="127"/>
      <c r="E22" s="125">
        <v>5</v>
      </c>
      <c r="F22" s="126">
        <v>5</v>
      </c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118</v>
      </c>
      <c r="C25" s="145">
        <f t="shared" si="0"/>
        <v>0</v>
      </c>
      <c r="D25" s="145">
        <f>SUM(D12:D24)</f>
        <v>0</v>
      </c>
      <c r="E25" s="145">
        <f t="shared" si="0"/>
        <v>111</v>
      </c>
      <c r="F25" s="145">
        <f t="shared" si="0"/>
        <v>121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30090</v>
      </c>
      <c r="C26" s="146">
        <f t="shared" si="1"/>
        <v>0</v>
      </c>
      <c r="D26" s="146">
        <f t="shared" si="1"/>
        <v>0</v>
      </c>
      <c r="E26" s="146">
        <f t="shared" si="1"/>
        <v>22200</v>
      </c>
      <c r="F26" s="146">
        <f t="shared" si="1"/>
        <v>24200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4505.98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3324.45</v>
      </c>
      <c r="F28" s="129">
        <f t="shared" si="2"/>
        <v>3623.95</v>
      </c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34595.979999999996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25524.45</v>
      </c>
      <c r="F30" s="149">
        <f t="shared" si="3"/>
        <v>27823.95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fitToHeight="1" fitToWidth="1" horizontalDpi="600" verticalDpi="600" orientation="landscape" scale="67" r:id="rId2"/>
  <headerFooter alignWithMargins="0">
    <oddFooter>&amp;LLe 15 mai 2020&amp;C&amp;"Times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workbookViewId="0" topLeftCell="A4">
      <selection activeCell="A16" sqref="A16:E16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114" t="s">
        <v>0</v>
      </c>
      <c r="B4" s="215" t="str">
        <f>Identification!B4</f>
        <v>R-4119-2020</v>
      </c>
      <c r="C4" s="216"/>
      <c r="D4" s="216"/>
      <c r="E4" s="217"/>
    </row>
    <row r="5" spans="1:5" ht="18" customHeight="1" thickBot="1">
      <c r="A5" s="115" t="s">
        <v>1</v>
      </c>
      <c r="B5" s="218" t="str">
        <f>Identification!B5</f>
        <v>SÉ-AQLPA</v>
      </c>
      <c r="C5" s="218"/>
      <c r="D5" s="218"/>
      <c r="E5" s="219"/>
    </row>
    <row r="6" spans="1:5" ht="25.5" customHeight="1" thickBot="1">
      <c r="A6" s="220" t="s">
        <v>66</v>
      </c>
      <c r="B6" s="221"/>
      <c r="C6" s="221"/>
      <c r="D6" s="221"/>
      <c r="E6" s="222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12" t="s">
        <v>80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25:E25"/>
    <mergeCell ref="A26:E26"/>
    <mergeCell ref="A39:E39"/>
    <mergeCell ref="A27:E27"/>
    <mergeCell ref="A28:E28"/>
    <mergeCell ref="A31:E31"/>
    <mergeCell ref="A29:E29"/>
    <mergeCell ref="A30:E30"/>
    <mergeCell ref="A40:E40"/>
    <mergeCell ref="A32:E32"/>
    <mergeCell ref="A33:E33"/>
    <mergeCell ref="A34:E34"/>
    <mergeCell ref="A35:E35"/>
    <mergeCell ref="A36:E36"/>
    <mergeCell ref="A37:E37"/>
    <mergeCell ref="A38:E38"/>
    <mergeCell ref="A17:E17"/>
    <mergeCell ref="A18:E18"/>
    <mergeCell ref="A21:E21"/>
    <mergeCell ref="A22:E22"/>
    <mergeCell ref="A19:E19"/>
    <mergeCell ref="A20:E20"/>
    <mergeCell ref="A23:E23"/>
    <mergeCell ref="A24:E24"/>
    <mergeCell ref="A7:E7"/>
    <mergeCell ref="A8:E8"/>
    <mergeCell ref="A11:E11"/>
    <mergeCell ref="A12:E12"/>
    <mergeCell ref="A15:E15"/>
    <mergeCell ref="A16:E16"/>
    <mergeCell ref="A9:E9"/>
    <mergeCell ref="A10:E10"/>
    <mergeCell ref="A13:E13"/>
    <mergeCell ref="A14:E14"/>
    <mergeCell ref="A3:E3"/>
    <mergeCell ref="B4:E4"/>
    <mergeCell ref="B5:E5"/>
    <mergeCell ref="A6:E6"/>
  </mergeCells>
  <printOptions/>
  <pageMargins left="0.5118110236220472" right="0.4724409448818898" top="0.6299212598425197" bottom="0.7480314960629921" header="0.31496062992125984" footer="0.31496062992125984"/>
  <pageSetup fitToHeight="1" fitToWidth="1" horizontalDpi="600" verticalDpi="600" orientation="portrait" scale="92" r:id="rId2"/>
  <headerFooter scaleWithDoc="0">
    <oddFooter>&amp;LLe15 mai 2020&amp;C&amp;"Times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de SÉ-AQLPA</dc:subject>
  <dc:creator>Me Dominique Neuman, pour SÉ-AQLPA</dc:creator>
  <cp:keywords/>
  <dc:description/>
  <cp:lastModifiedBy>nouve</cp:lastModifiedBy>
  <cp:lastPrinted>2016-05-20T00:41:11Z</cp:lastPrinted>
  <dcterms:created xsi:type="dcterms:W3CDTF">2009-06-30T18:48:08Z</dcterms:created>
  <dcterms:modified xsi:type="dcterms:W3CDTF">2020-05-15T20:26:46Z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542</vt:lpwstr>
  </property>
  <property fmtid="{D5CDD505-2E9C-101B-9397-08002B2CF9AE}" pid="11" name="Deposa">
    <vt:lpwstr>100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5094900.00000000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133</vt:lpwstr>
  </property>
  <property fmtid="{D5CDD505-2E9C-101B-9397-08002B2CF9AE}" pid="19" name="Suj">
    <vt:lpwstr>Budget de participation de SÉ-AQLPA</vt:lpwstr>
  </property>
  <property fmtid="{D5CDD505-2E9C-101B-9397-08002B2CF9AE}" pid="20" name="Numéroplumit">
    <vt:lpwstr>0132</vt:lpwstr>
  </property>
  <property fmtid="{D5CDD505-2E9C-101B-9397-08002B2CF9AE}" pid="21" name="Cotedepiè">
    <vt:lpwstr>C-SÉ-AQLPA-0004</vt:lpwstr>
  </property>
  <property fmtid="{D5CDD505-2E9C-101B-9397-08002B2CF9AE}" pid="22" name="Anciennomdudocume">
    <vt:lpwstr>RDÉ R4119-2020 ENE 2020-21-SÉ-AQLPA 2020 05 15 0004 Dm intrv ANNEXE - Budget.xls</vt:lpwstr>
  </property>
  <property fmtid="{D5CDD505-2E9C-101B-9397-08002B2CF9AE}" pid="23" name="_dlc_Doc">
    <vt:lpwstr>W2HFWTQUJJY6-1993030256-320</vt:lpwstr>
  </property>
  <property fmtid="{D5CDD505-2E9C-101B-9397-08002B2CF9AE}" pid="24" name="_dlc_DocIdItemGu">
    <vt:lpwstr>ebf53617-3b54-4e93-908c-c2fdba754362</vt:lpwstr>
  </property>
  <property fmtid="{D5CDD505-2E9C-101B-9397-08002B2CF9AE}" pid="25" name="_dlc_DocIdU">
    <vt:lpwstr>http://s10mtlweb:8081/542/_layouts/15/DocIdRedir.aspx?ID=W2HFWTQUJJY6-1993030256-320, W2HFWTQUJJY6-1993030256-320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C-SÉ-AQLPA-0004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132.000000000000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