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<sst xmlns="http://schemas.openxmlformats.org/spreadsheetml/2006/main" count="259" uniqueCount="186">
  <si>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</si>
  <si>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</si>
  <si>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</si>
  <si>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</si>
  <si>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</si>
  <si>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</si>
  <si>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</si>
  <si>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</si>
  <si>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</si>
  <si>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</si>
  <si>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</si>
  <si>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</si>
  <si>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</si>
  <si>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</si>
  <si>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</si>
  <si>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</si>
  <si>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</si>
  <si>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</si>
  <si>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</si>
  <si>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</si>
  <si>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</si>
  <si>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</si>
  <si>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</si>
  <si>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</si>
  <si>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</si>
  <si>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</si>
  <si>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</si>
  <si>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</si>
  <si>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</si>
  <si>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</si>
  <si>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</si>
  <si>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</si>
  <si>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</si>
  <si>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</si>
  <si>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</si>
  <si>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</si>
  <si>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</si>
  <si>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</si>
  <si>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</si>
  <si>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</si>
  <si>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</si>
  <si>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</si>
  <si>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</si>
  <si>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</si>
  <si>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</si>
  <si>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</si>
  <si>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</si>
  <si>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</si>
  <si>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</si>
  <si>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</si>
  <si>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</si>
  <si>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</si>
  <si>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</si>
  <si>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</si>
  <si>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</si>
  <si>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</si>
  <si>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</si>
  <si>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</si>
  <si>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</si>
  <si>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</si>
  <si>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</si>
  <si>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</si>
  <si>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</si>
  <si>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</si>
  <si>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</si>
  <si>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</si>
  <si>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</si>
  <si>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</si>
  <si>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</si>
  <si>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</si>
  <si>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</si>
  <si>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</si>
  <si>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</si>
  <si>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</si>
  <si>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</si>
  <si>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</si>
  <si>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</si>
  <si>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</si>
  <si>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</si>
  <si>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</si>
  <si>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</si>
  <si>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</si>
  <si>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</si>
  <si>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</si>
  <si>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</si>
  <si>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</si>
  <si>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</si>
  <si>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</si>
  <si>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</si>
  <si>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</si>
  <si>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</si>
  <si>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</si>
  <si>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</si>
  <si>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</si>
  <si>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</si>
  <si>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</si>
  <si>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</si>
  <si>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</si>
  <si>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</si>
  <si>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</si>
  <si>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</si>
  <si>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</si>
  <si>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</si>
  <si>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</si>
  <si>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</si>
  <si>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</si>
  <si>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</si>
  <si>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</si>
  <si>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</si>
  <si>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</si>
  <si>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</si>
  <si>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</si>
  <si>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</si>
  <si>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</si>
  <si>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</si>
  <si>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</si>
  <si>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</si>
  <si>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</si>
  <si>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</si>
  <si>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</si>
  <si>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</si>
  <si>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</si>
  <si>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</si>
  <si>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</si>
  <si>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</si>
  <si>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</si>
  <si>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</si>
  <si>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</si>
  <si>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</si>
  <si>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</si>
  <si>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</si>
  <si>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</si>
  <si>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</si>
  <si>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</si>
  <si>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</si>
  <si>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</si>
  <si>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</si>
  <si>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</si>
  <si>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</si>
  <si>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</si>
  <si>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</si>
  <si>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</si>
  <si>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</si>
  <si>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</si>
  <si>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</si>
  <si>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</si>
  <si>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</si>
  <si>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</si>
  <si>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</si>
  <si>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</si>
  <si>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</si>
  <si>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</si>
  <si>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</si>
  <si>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</si>
  <si>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</si>
  <si>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</si>
  <si>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</si>
  <si>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</si>
  <si>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</si>
  <si>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</si>
  <si>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</si>
  <si>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</si>
  <si>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</si>
  <si>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</si>
  <si>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</si>
  <si>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</si>
  <si>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</si>
  <si>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</si>
  <si>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</si>
  <si>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</si>
  <si>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</si>
  <si>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</si>
  <si>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ACEF de l'Outaouais (ACEFO)</t>
  </si>
  <si>
    <t>Non</t>
  </si>
  <si>
    <t>Me Steve Cadrin</t>
  </si>
  <si>
    <t>ACEFO</t>
  </si>
  <si>
    <t>Plus de 15 ans</t>
  </si>
  <si>
    <t>Externe</t>
  </si>
  <si>
    <t>2955, Jules-Brillant # 301, Laval (Qc) H7P 6B2</t>
  </si>
  <si>
    <t>Jean-François Blain</t>
  </si>
  <si>
    <t>23 ans</t>
  </si>
  <si>
    <t>2267, boul. Perrot, Notre-Dame de l'Ile Perrot, Qc J7V 8P4</t>
  </si>
  <si>
    <t>Laval</t>
  </si>
  <si>
    <t>R-4122-2020 phase 3A</t>
  </si>
  <si>
    <t>Juillet à novembre 2020</t>
  </si>
  <si>
    <t>décembre</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</si>
</sst>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thin"/>
      <bottom style="thin">
        <color theme="3" tint="0.3999499976634979"/>
      </bottom>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3"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4"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5" xfId="0" applyFont="1" applyFill="1" applyBorder="1" applyAlignment="1" applyProtection="1">
      <alignment horizontal="left" vertical="center" wrapText="1" indent="1"/>
      <protection/>
    </xf>
    <xf numFmtId="0" fontId="7" fillId="38" borderId="66"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7"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8"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69" xfId="0" applyNumberFormat="1" applyFont="1" applyFill="1" applyBorder="1" applyAlignment="1" applyProtection="1">
      <alignment horizontal="right" vertical="center" wrapText="1" indent="2"/>
      <protection locked="0"/>
    </xf>
    <xf numFmtId="44" fontId="82" fillId="0" borderId="69" xfId="0" applyNumberFormat="1" applyFont="1" applyBorder="1" applyAlignment="1" applyProtection="1">
      <alignment vertical="center" wrapText="1"/>
      <protection locked="0"/>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1"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2"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3" xfId="0" applyFont="1" applyFill="1" applyBorder="1" applyAlignment="1" applyProtection="1">
      <alignment vertical="center" wrapText="1"/>
      <protection/>
    </xf>
    <xf numFmtId="9" fontId="81" fillId="0" borderId="74" xfId="0" applyNumberFormat="1" applyFont="1" applyBorder="1" applyAlignment="1" applyProtection="1">
      <alignment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2"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5"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5"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8"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6" xfId="0" applyFont="1" applyFill="1" applyBorder="1" applyAlignment="1">
      <alignment vertical="center"/>
    </xf>
    <xf numFmtId="0" fontId="22" fillId="36" borderId="67"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3"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2"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7" applyFont="1" applyFill="1" applyBorder="1" applyAlignment="1">
      <alignment horizontal="center" vertical="center" wrapText="1"/>
    </xf>
    <xf numFmtId="0" fontId="0" fillId="0" borderId="68"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6"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6" xfId="0" applyFont="1" applyFill="1" applyBorder="1" applyAlignment="1">
      <alignment/>
    </xf>
    <xf numFmtId="0" fontId="8" fillId="0" borderId="66"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6"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6" xfId="0" applyFont="1" applyFill="1" applyBorder="1" applyAlignment="1" applyProtection="1">
      <alignment horizontal="center"/>
      <protection locked="0"/>
    </xf>
    <xf numFmtId="0" fontId="19" fillId="0" borderId="66" xfId="0" applyFont="1" applyFill="1" applyBorder="1" applyAlignment="1" applyProtection="1">
      <alignment/>
      <protection/>
    </xf>
    <xf numFmtId="0" fontId="8" fillId="0" borderId="66"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0">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183</v>
      </c>
      <c r="C5" s="174" t="s">
        <v>16</v>
      </c>
      <c r="D5" s="181" t="s">
        <v>184</v>
      </c>
      <c r="E5" s="4"/>
      <c r="F5" s="4"/>
      <c r="G5" s="4"/>
      <c r="H5" s="4"/>
      <c r="I5" s="4"/>
      <c r="J5" s="4"/>
      <c r="K5" s="4"/>
      <c r="L5" s="4"/>
      <c r="M5" s="4"/>
      <c r="N5" s="4"/>
      <c r="O5" s="4"/>
      <c r="P5" s="4"/>
    </row>
    <row r="6" spans="1:16" ht="18.75" customHeight="1">
      <c r="A6" s="175" t="s">
        <v>1</v>
      </c>
      <c r="B6" s="310" t="s">
        <v>172</v>
      </c>
      <c r="C6" s="311"/>
      <c r="D6" s="312"/>
      <c r="E6" s="4"/>
      <c r="F6" s="4"/>
      <c r="G6" s="4"/>
      <c r="H6" s="4"/>
      <c r="I6" s="4"/>
      <c r="J6" s="4"/>
      <c r="K6" s="4"/>
      <c r="L6" s="4"/>
      <c r="M6" s="4"/>
      <c r="N6" s="4"/>
      <c r="O6" s="4"/>
      <c r="P6" s="4"/>
    </row>
    <row r="7" spans="1:16" ht="18.75" customHeight="1">
      <c r="A7" s="313" t="s">
        <v>67</v>
      </c>
      <c r="B7" s="314"/>
      <c r="C7" s="315"/>
      <c r="D7" s="182" t="s">
        <v>173</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175</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174</v>
      </c>
      <c r="B12" s="186" t="s">
        <v>176</v>
      </c>
      <c r="C12" s="186" t="s">
        <v>177</v>
      </c>
      <c r="D12" s="187" t="s">
        <v>178</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5" t="s">
        <v>179</v>
      </c>
      <c r="B17" s="186" t="s">
        <v>180</v>
      </c>
      <c r="C17" s="186" t="s">
        <v>177</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20">
      <selection activeCell="A35" sqref="A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R-4122-2020 phase 3A</v>
      </c>
      <c r="C4" s="204" t="s">
        <v>16</v>
      </c>
      <c r="D4" s="127" t="str">
        <f>Identification!D5</f>
        <v>Juillet à novembre 2020</v>
      </c>
      <c r="E4" s="11"/>
      <c r="F4" s="4"/>
      <c r="G4" s="4"/>
      <c r="H4" s="4"/>
      <c r="I4" s="4"/>
      <c r="J4" s="4"/>
      <c r="K4" s="4"/>
      <c r="L4" s="4"/>
      <c r="M4" s="4"/>
      <c r="N4" s="4"/>
      <c r="O4" s="4"/>
      <c r="P4" s="4"/>
    </row>
    <row r="5" spans="1:16" ht="26.25" customHeight="1">
      <c r="A5" s="175" t="s">
        <v>1</v>
      </c>
      <c r="B5" s="321" t="str">
        <f>Identification!B6:D6</f>
        <v>ACEF de l'Outaouais (ACEFO)</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5" t="s">
        <v>2</v>
      </c>
      <c r="B7" s="333" t="s">
        <v>131</v>
      </c>
      <c r="C7" s="333"/>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18</v>
      </c>
      <c r="C9" s="296">
        <f>Honoraires!D14</f>
        <v>12.25</v>
      </c>
      <c r="D9" s="128">
        <f>Honoraires!H14</f>
        <v>9754.49</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41.5</v>
      </c>
      <c r="C11" s="296">
        <f>Honoraires!D20</f>
        <v>12.25</v>
      </c>
      <c r="D11" s="128">
        <f>Honoraires!H20</f>
        <v>13865.88</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0</v>
      </c>
      <c r="C15" s="296">
        <f>Honoraires!D28</f>
        <v>0</v>
      </c>
      <c r="D15" s="128">
        <f>Honoraires!H28</f>
        <v>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59.5</v>
      </c>
      <c r="C17" s="239">
        <f>C9+C11+C13+C15</f>
        <v>24.5</v>
      </c>
      <c r="D17" s="240">
        <f>D9+D11+D13+D15</f>
        <v>23620.37</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8" t="s">
        <v>4</v>
      </c>
      <c r="E20" s="4"/>
      <c r="F20" s="4"/>
      <c r="G20" s="4"/>
      <c r="H20" s="4"/>
      <c r="I20" s="4"/>
      <c r="J20" s="4"/>
      <c r="K20" s="4"/>
      <c r="L20" s="4"/>
      <c r="M20" s="4"/>
      <c r="N20" s="4"/>
      <c r="O20" s="4"/>
      <c r="P20" s="4"/>
    </row>
    <row r="21" spans="1:16" ht="19.5" customHeight="1">
      <c r="A21" s="346" t="s">
        <v>22</v>
      </c>
      <c r="B21" s="347"/>
      <c r="C21" s="348"/>
      <c r="D21" s="129">
        <f>ROUND(0.03*D17,2)</f>
        <v>708.61</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43" t="s">
        <v>59</v>
      </c>
      <c r="B27" s="344"/>
      <c r="C27" s="345"/>
      <c r="D27" s="241">
        <f>D21+D23+D25</f>
        <v>708.61</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24" t="s">
        <v>126</v>
      </c>
      <c r="B29" s="325"/>
      <c r="C29" s="326"/>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54" t="s">
        <v>111</v>
      </c>
      <c r="B31" s="355"/>
      <c r="C31" s="356"/>
      <c r="D31" s="242">
        <f>D17+D27+D29</f>
        <v>24328.98</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300"/>
      <c r="D35" s="243"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G11" sqref="G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R-4122-2020 phase 3A</v>
      </c>
      <c r="D4" s="384" t="s">
        <v>16</v>
      </c>
      <c r="E4" s="385"/>
      <c r="F4" s="379" t="str">
        <f>Identification!D5</f>
        <v>Juillet à novembre 2020</v>
      </c>
      <c r="G4" s="380"/>
      <c r="H4" s="381"/>
      <c r="I4" s="11"/>
      <c r="J4" s="11"/>
      <c r="K4" s="11"/>
      <c r="L4" s="11"/>
      <c r="M4" s="11"/>
      <c r="N4" s="11"/>
      <c r="O4" s="11"/>
      <c r="P4" s="11"/>
      <c r="Q4" s="11"/>
    </row>
    <row r="5" spans="1:17" ht="26.25" customHeight="1">
      <c r="A5" s="131" t="s">
        <v>1</v>
      </c>
      <c r="B5" s="132"/>
      <c r="C5" s="321" t="str">
        <f>Identification!B6</f>
        <v>ACEF de l'Outaouais (ACEFO)</v>
      </c>
      <c r="D5" s="382"/>
      <c r="E5" s="382"/>
      <c r="F5" s="382"/>
      <c r="G5" s="382"/>
      <c r="H5" s="383"/>
      <c r="I5" s="11"/>
      <c r="J5" s="11"/>
      <c r="K5" s="11"/>
      <c r="L5" s="11"/>
      <c r="M5" s="11"/>
      <c r="N5" s="11"/>
      <c r="O5" s="11"/>
      <c r="P5" s="11"/>
      <c r="Q5" s="11"/>
    </row>
    <row r="6" spans="1:17" ht="20.25" customHeight="1">
      <c r="A6" s="232"/>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Me Steve Cadrin</v>
      </c>
      <c r="C10" s="244">
        <v>18</v>
      </c>
      <c r="D10" s="244">
        <v>12.25</v>
      </c>
      <c r="E10" s="245">
        <v>300</v>
      </c>
      <c r="F10" s="169">
        <f>ROUND(((D10*E10)+(C10*E10)),2)</f>
        <v>9075</v>
      </c>
      <c r="G10" s="251">
        <v>679.49</v>
      </c>
      <c r="H10" s="166">
        <f>ROUND(F10+G10,2)</f>
        <v>9754.49</v>
      </c>
      <c r="I10" s="11"/>
      <c r="J10" s="11"/>
      <c r="K10" s="11"/>
      <c r="L10" s="11"/>
      <c r="M10" s="11"/>
      <c r="N10" s="11"/>
      <c r="O10" s="11"/>
      <c r="P10" s="11"/>
      <c r="Q10" s="11"/>
    </row>
    <row r="11" spans="1:17" ht="20.25" customHeight="1">
      <c r="A11" s="372"/>
      <c r="B11" s="147">
        <f>Identification!A13</f>
        <v>0</v>
      </c>
      <c r="C11" s="246"/>
      <c r="D11" s="246"/>
      <c r="E11" s="247"/>
      <c r="F11" s="170">
        <f>ROUND(((D11*E11)+(C11*E11)),2)</f>
        <v>0</v>
      </c>
      <c r="G11" s="252"/>
      <c r="H11" s="167">
        <f>ROUND(F11+G11,2)</f>
        <v>0</v>
      </c>
      <c r="I11" s="11"/>
      <c r="J11" s="11"/>
      <c r="K11" s="11"/>
      <c r="L11" s="11"/>
      <c r="M11" s="11"/>
      <c r="N11" s="11"/>
      <c r="O11" s="11"/>
      <c r="P11" s="11"/>
      <c r="Q11" s="11"/>
    </row>
    <row r="12" spans="1:17" ht="20.25" customHeight="1">
      <c r="A12" s="372"/>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72"/>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73"/>
      <c r="B14" s="158" t="s">
        <v>18</v>
      </c>
      <c r="C14" s="159">
        <f>SUM(C10:C13)</f>
        <v>18</v>
      </c>
      <c r="D14" s="159">
        <f>SUM(D10:D13)</f>
        <v>12.25</v>
      </c>
      <c r="E14" s="359"/>
      <c r="F14" s="160">
        <f>F10+F11+F12+F13</f>
        <v>9075</v>
      </c>
      <c r="G14" s="160">
        <f>G10+G11+G12+G13</f>
        <v>679.49</v>
      </c>
      <c r="H14" s="161">
        <f>ROUND(F14+G14,2)</f>
        <v>9754.49</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Jean-François Blain</v>
      </c>
      <c r="C16" s="244">
        <v>41.5</v>
      </c>
      <c r="D16" s="244">
        <v>12.25</v>
      </c>
      <c r="E16" s="245">
        <v>240</v>
      </c>
      <c r="F16" s="169">
        <f>ROUND(((D16*E16)+(C16*E16)),2)</f>
        <v>12900</v>
      </c>
      <c r="G16" s="251">
        <v>965.88</v>
      </c>
      <c r="H16" s="166">
        <f>ROUND(F16+G16,2)</f>
        <v>13865.88</v>
      </c>
      <c r="I16" s="11"/>
      <c r="J16" s="11"/>
      <c r="K16" s="11"/>
      <c r="L16" s="11"/>
      <c r="M16" s="11"/>
      <c r="N16" s="11"/>
      <c r="O16" s="11"/>
      <c r="P16" s="11"/>
      <c r="Q16" s="11"/>
    </row>
    <row r="17" spans="1:17" ht="20.25" customHeight="1">
      <c r="A17" s="372"/>
      <c r="B17" s="147">
        <f>Identification!A18</f>
        <v>0</v>
      </c>
      <c r="C17" s="246"/>
      <c r="D17" s="246"/>
      <c r="E17" s="247"/>
      <c r="F17" s="170">
        <f>ROUND(((D17*E17)+(C17*E17)),2)</f>
        <v>0</v>
      </c>
      <c r="G17" s="252"/>
      <c r="H17" s="167">
        <f>ROUND(F17+G17,2)</f>
        <v>0</v>
      </c>
      <c r="I17" s="11"/>
      <c r="J17" s="11"/>
      <c r="K17" s="11"/>
      <c r="L17" s="11"/>
      <c r="M17" s="11"/>
      <c r="N17" s="11"/>
      <c r="O17" s="11"/>
      <c r="P17" s="11"/>
      <c r="Q17" s="11"/>
    </row>
    <row r="18" spans="1:17" ht="20.25" customHeight="1">
      <c r="A18" s="372"/>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72"/>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73"/>
      <c r="B20" s="158" t="s">
        <v>18</v>
      </c>
      <c r="C20" s="159">
        <f>SUM(C16:C19)</f>
        <v>41.5</v>
      </c>
      <c r="D20" s="159">
        <f>SUM(D16:D19)</f>
        <v>12.25</v>
      </c>
      <c r="E20" s="359"/>
      <c r="F20" s="160">
        <f>F16+F17+F18+F19</f>
        <v>12900</v>
      </c>
      <c r="G20" s="160">
        <f>G16+G17+G18+G19</f>
        <v>965.88</v>
      </c>
      <c r="H20" s="161">
        <f>ROUND(F20+G20,2)</f>
        <v>13865.88</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72"/>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4"/>
      <c r="D26" s="244"/>
      <c r="E26" s="245"/>
      <c r="F26" s="169">
        <f>ROUND(((D26*E26)+(C26*E26)),2)</f>
        <v>0</v>
      </c>
      <c r="G26" s="251"/>
      <c r="H26" s="166">
        <f>ROUND(F26+G26,2)</f>
        <v>0</v>
      </c>
      <c r="I26" s="11"/>
      <c r="J26" s="11"/>
      <c r="K26" s="11"/>
      <c r="L26" s="11"/>
      <c r="M26" s="11"/>
      <c r="N26" s="11"/>
      <c r="O26" s="11"/>
      <c r="P26" s="11"/>
      <c r="Q26" s="11"/>
    </row>
    <row r="27" spans="1:17" ht="20.25" customHeight="1">
      <c r="A27" s="372"/>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6">
        <f>F14+F20+F24+F28</f>
        <v>21975</v>
      </c>
      <c r="G30" s="236">
        <f>G14+G20+G24+G28</f>
        <v>1645.37</v>
      </c>
      <c r="H30" s="237">
        <f>H14+H20+H24+H28</f>
        <v>23620.37</v>
      </c>
      <c r="I30" s="11"/>
      <c r="J30" s="11"/>
      <c r="K30" s="11"/>
      <c r="L30" s="11"/>
      <c r="M30" s="11"/>
      <c r="N30" s="11"/>
      <c r="O30" s="11"/>
      <c r="P30" s="11"/>
      <c r="Q30" s="11"/>
    </row>
    <row r="31" spans="1:17" ht="12" customHeight="1">
      <c r="A31" s="361"/>
      <c r="B31" s="362"/>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7">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R-4122-2020 phase 3A</v>
      </c>
      <c r="C4" s="393" t="s">
        <v>16</v>
      </c>
      <c r="D4" s="394"/>
      <c r="E4" s="395" t="str">
        <f>Identification!D5</f>
        <v>Juillet à novembre 2020</v>
      </c>
      <c r="F4" s="396"/>
      <c r="G4" s="11"/>
      <c r="H4" s="11"/>
      <c r="I4" s="11"/>
      <c r="J4" s="11"/>
      <c r="K4" s="11"/>
      <c r="L4" s="11"/>
      <c r="M4" s="11"/>
      <c r="N4" s="11"/>
      <c r="O4" s="11"/>
      <c r="P4" s="11"/>
    </row>
    <row r="5" spans="1:16" ht="26.25" customHeight="1">
      <c r="A5" s="10" t="s">
        <v>1</v>
      </c>
      <c r="B5" s="397" t="str">
        <f>Identification!B6:D6</f>
        <v>ACEF de l'Outaouais (ACEFO)</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400" t="s">
        <v>10</v>
      </c>
      <c r="C11" s="59"/>
      <c r="D11" s="258"/>
      <c r="E11" s="258"/>
      <c r="F11" s="37">
        <f>ROUND(D11+E11,2)</f>
        <v>0</v>
      </c>
      <c r="G11" s="11"/>
      <c r="H11" s="11"/>
      <c r="I11" s="11"/>
      <c r="J11" s="11"/>
      <c r="K11" s="11"/>
      <c r="L11" s="11"/>
      <c r="M11" s="11"/>
      <c r="N11" s="11"/>
      <c r="O11" s="11"/>
      <c r="P11" s="11"/>
    </row>
    <row r="12" spans="1:16" ht="27" customHeight="1">
      <c r="A12" s="44" t="s">
        <v>11</v>
      </c>
      <c r="B12" s="401"/>
      <c r="C12" s="60"/>
      <c r="D12" s="258"/>
      <c r="E12" s="258"/>
      <c r="F12" s="37">
        <f>ROUND(D12+E12,2)</f>
        <v>0</v>
      </c>
      <c r="G12" s="11"/>
      <c r="H12" s="11"/>
      <c r="I12" s="11"/>
      <c r="J12" s="11"/>
      <c r="K12" s="11"/>
      <c r="L12" s="11"/>
      <c r="M12" s="11"/>
      <c r="N12" s="11"/>
      <c r="O12" s="11"/>
      <c r="P12" s="11"/>
    </row>
    <row r="13" spans="1:16" ht="26.25" customHeight="1">
      <c r="A13" s="45" t="s">
        <v>12</v>
      </c>
      <c r="B13" s="402"/>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65536">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R-4122-2020 phase 3A</v>
      </c>
      <c r="D4" s="428" t="s">
        <v>16</v>
      </c>
      <c r="E4" s="429"/>
      <c r="F4" s="424" t="str">
        <f>Identification!D5</f>
        <v>Juillet à novembre 2020</v>
      </c>
      <c r="G4" s="425"/>
      <c r="H4" s="11"/>
      <c r="I4" s="4"/>
      <c r="J4" s="4"/>
      <c r="K4" s="4"/>
      <c r="L4" s="4"/>
      <c r="M4" s="4"/>
      <c r="N4" s="4"/>
      <c r="O4" s="4"/>
      <c r="P4" s="4"/>
    </row>
    <row r="5" spans="1:16" ht="26.25" customHeight="1">
      <c r="A5" s="416" t="s">
        <v>1</v>
      </c>
      <c r="B5" s="417"/>
      <c r="C5" s="418" t="str">
        <f>Identification!B6</f>
        <v>ACEF de l'Outaouais (ACEFO)</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1" t="s">
        <v>132</v>
      </c>
      <c r="B20" s="422"/>
      <c r="C20" s="422"/>
      <c r="D20" s="423"/>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4">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R-4122-2020 phase 3A</v>
      </c>
      <c r="E2" s="442"/>
      <c r="F2" s="442"/>
      <c r="G2" s="442"/>
      <c r="H2" s="443"/>
      <c r="I2" s="443"/>
      <c r="J2" s="83"/>
      <c r="K2" s="93"/>
      <c r="L2" s="93"/>
      <c r="M2" s="93"/>
      <c r="N2" s="93"/>
      <c r="O2" s="93"/>
      <c r="P2" s="93"/>
    </row>
    <row r="3" spans="1:16" ht="21.75" customHeight="1">
      <c r="A3" s="82" t="s">
        <v>1</v>
      </c>
      <c r="B3" s="82"/>
      <c r="C3" s="94"/>
      <c r="D3" s="441" t="str">
        <f>Identification!B6</f>
        <v>ACEF de l'Outaouais (ACEFO)</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174</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182</v>
      </c>
      <c r="C12" s="436"/>
      <c r="D12" s="436"/>
      <c r="E12" s="436"/>
      <c r="F12" s="87" t="s">
        <v>95</v>
      </c>
      <c r="G12" s="112"/>
      <c r="H12" s="112"/>
      <c r="I12" s="82"/>
      <c r="J12" s="82"/>
      <c r="K12" s="98"/>
      <c r="L12" s="98"/>
      <c r="M12" s="98"/>
      <c r="N12" s="98"/>
      <c r="O12" s="98"/>
      <c r="P12" s="98"/>
    </row>
    <row r="13" spans="1:16" ht="21" customHeight="1">
      <c r="A13" s="78" t="s">
        <v>96</v>
      </c>
      <c r="B13" s="91">
        <v>1</v>
      </c>
      <c r="C13" s="88" t="s">
        <v>97</v>
      </c>
      <c r="D13" s="113" t="s">
        <v>185</v>
      </c>
      <c r="E13" s="448">
        <v>2020</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l'ACEFO - Phase 3A</dc:subject>
  <dc:creator>Bouthillette, Annie</dc:creator>
  <cp:keywords/>
  <dc:description/>
  <cp:lastModifiedBy>France Nadon</cp:lastModifiedBy>
  <cp:lastPrinted>2020-12-01T17:26:37Z</cp:lastPrinted>
  <dcterms:created xsi:type="dcterms:W3CDTF">2003-06-11T13:22:16Z</dcterms:created>
  <dcterms:modified xsi:type="dcterms:W3CDTF">2020-12-01T21:53:12Z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3</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519</vt:lpwstr>
  </property>
  <property fmtid="{D5CDD505-2E9C-101B-9397-08002B2CF9AE}" pid="11" name="Deposa">
    <vt:lpwstr>58</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5448200.00000000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16</vt:lpwstr>
  </property>
  <property fmtid="{D5CDD505-2E9C-101B-9397-08002B2CF9AE}" pid="19" name="Suj">
    <vt:lpwstr>Demande de remboursement de frais de l'ACEFO - Phase 3A</vt:lpwstr>
  </property>
  <property fmtid="{D5CDD505-2E9C-101B-9397-08002B2CF9AE}" pid="20" name="Numéroplumit">
    <vt:lpwstr>0305</vt:lpwstr>
  </property>
  <property fmtid="{D5CDD505-2E9C-101B-9397-08002B2CF9AE}" pid="21" name="Cotedepiè">
    <vt:lpwstr>C-ACEFO-0039</vt:lpwstr>
  </property>
  <property fmtid="{D5CDD505-2E9C-101B-9397-08002B2CF9AE}" pid="22" name="Anciennomdudocume">
    <vt:lpwstr>R-4122-2020, Phase 3A - Demande de paiement de frais de l'ACEFO.xls</vt:lpwstr>
  </property>
  <property fmtid="{D5CDD505-2E9C-101B-9397-08002B2CF9AE}" pid="23" name="_dlc_Doc">
    <vt:lpwstr>W2HFWTQUJJY6-550193615-157</vt:lpwstr>
  </property>
  <property fmtid="{D5CDD505-2E9C-101B-9397-08002B2CF9AE}" pid="24" name="_dlc_DocIdItemGu">
    <vt:lpwstr>73471d92-3ddf-43e5-ac4f-f2a3d4e3f44f</vt:lpwstr>
  </property>
  <property fmtid="{D5CDD505-2E9C-101B-9397-08002B2CF9AE}" pid="25" name="_dlc_DocIdU">
    <vt:lpwstr>http://s10mtlweb:8081/519/_layouts/15/DocIdRedir.aspx?ID=W2HFWTQUJJY6-550193615-157, W2HFWTQUJJY6-550193615-157</vt:lpwstr>
  </property>
  <property fmtid="{D5CDD505-2E9C-101B-9397-08002B2CF9AE}" pid="26" name="display_urn:schemas-microsoft-com:office:office#Edit">
    <vt:lpwstr>Eccles, Natalie</vt:lpwstr>
  </property>
  <property fmtid="{D5CDD505-2E9C-101B-9397-08002B2CF9AE}" pid="27" name="Cote de pié">
    <vt:lpwstr>C-ACEFO-0039</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305.000000000000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