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<sst xmlns="http://schemas.openxmlformats.org/spreadsheetml/2006/main" count="264" uniqueCount="188">
  <si>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</si>
  <si>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</si>
  <si>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</si>
  <si>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</si>
  <si>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</si>
  <si>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</si>
  <si>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</si>
  <si>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</si>
  <si>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</si>
  <si>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</si>
  <si>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</si>
  <si>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</si>
  <si>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</si>
  <si>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</si>
  <si>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</si>
  <si>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</si>
  <si>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</si>
  <si>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</si>
  <si>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</si>
  <si>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</si>
  <si>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</si>
  <si>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</si>
  <si>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</si>
  <si>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</si>
  <si>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</si>
  <si>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</si>
  <si>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</si>
  <si>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</si>
  <si>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</si>
  <si>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</si>
  <si>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</si>
  <si>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</si>
  <si>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</si>
  <si>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</si>
  <si>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</si>
  <si>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</si>
  <si>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</si>
  <si>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</si>
  <si>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</si>
  <si>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</si>
  <si>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</si>
  <si>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</si>
  <si>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</si>
  <si>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</si>
  <si>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</si>
  <si>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</si>
  <si>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</si>
  <si>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</si>
  <si>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</si>
  <si>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</si>
  <si>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</si>
  <si>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</si>
  <si>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</si>
  <si>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</si>
  <si>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</si>
  <si>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</si>
  <si>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</si>
  <si>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</si>
  <si>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</si>
  <si>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</si>
  <si>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</si>
  <si>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</si>
  <si>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</si>
  <si>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</si>
  <si>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</si>
  <si>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</si>
  <si>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</si>
  <si>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</si>
  <si>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</si>
  <si>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</si>
  <si>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</si>
  <si>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</si>
  <si>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</si>
  <si>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</si>
  <si>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</si>
  <si>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</si>
  <si>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</si>
  <si>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</si>
  <si>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</si>
  <si>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</si>
  <si>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</si>
  <si>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</si>
  <si>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</si>
  <si>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</si>
  <si>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</si>
  <si>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</si>
  <si>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</si>
  <si>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</si>
  <si>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</si>
  <si>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</si>
  <si>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</si>
  <si>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</si>
  <si>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</si>
  <si>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</si>
  <si>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</si>
  <si>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</si>
  <si>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</si>
  <si>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</si>
  <si>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</si>
  <si>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</si>
  <si>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</si>
  <si>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</si>
  <si>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</si>
  <si>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</si>
  <si>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</si>
  <si>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</si>
  <si>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</si>
  <si>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</si>
  <si>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</si>
  <si>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</si>
  <si>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</si>
  <si>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</si>
  <si>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</si>
  <si>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</si>
  <si>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</si>
  <si>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</si>
  <si>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</si>
  <si>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</si>
  <si>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</si>
  <si>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</si>
  <si>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</si>
  <si>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</si>
  <si>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</si>
  <si>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</si>
  <si>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</si>
  <si>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</si>
  <si>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</si>
  <si>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</si>
  <si>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</si>
  <si>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</si>
  <si>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</si>
  <si>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</si>
  <si>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</si>
  <si>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</si>
  <si>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</si>
  <si>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</si>
  <si>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</si>
  <si>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</si>
  <si>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</si>
  <si>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</si>
  <si>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</si>
  <si>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</si>
  <si>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</si>
  <si>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</si>
  <si>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</si>
  <si>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</si>
  <si>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</si>
  <si>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</si>
  <si>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</si>
  <si>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</si>
  <si>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</si>
  <si>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</si>
  <si>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</si>
  <si>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</si>
  <si>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</si>
  <si>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</si>
  <si>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</si>
  <si>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</si>
  <si>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</si>
  <si>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</si>
  <si>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</si>
  <si>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</si>
  <si>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</si>
  <si>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</si>
  <si>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</si>
  <si>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</si>
  <si>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</si>
  <si>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</si>
  <si>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</si>
  <si>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</si>
  <si>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</si>
  <si>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</si>
  <si>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 phase 3B</t>
  </si>
  <si>
    <t>décembre 2020 à mai 2021</t>
  </si>
  <si>
    <t>ACEF de l'Outaouais (ACEFO)</t>
  </si>
  <si>
    <t>non</t>
  </si>
  <si>
    <t>ACEFO</t>
  </si>
  <si>
    <t>Jean-François Blain</t>
  </si>
  <si>
    <t>externe</t>
  </si>
  <si>
    <t>2267, boul. Perrot, Notre-Dame de l'Ile Perrot, Qc J7V 8P4</t>
  </si>
  <si>
    <t>Me Steve Cadrin</t>
  </si>
  <si>
    <t>2955, rue Jules-Brillant # 301, Laval, Qc H7P 6B2</t>
  </si>
  <si>
    <t>Plus de 15 ans</t>
  </si>
  <si>
    <t>Externe</t>
  </si>
  <si>
    <t>Laval</t>
  </si>
  <si>
    <t>juin</t>
  </si>
  <si>
    <t>Anne-Charlotte Carignan</t>
  </si>
  <si>
    <t>Stagiaire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</si>
</sst>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6" fontId="82" fillId="0" borderId="70" xfId="0" applyNumberFormat="1" applyFont="1" applyBorder="1" applyAlignment="1" applyProtection="1">
      <alignment vertical="center" wrapText="1"/>
      <protection locked="0"/>
    </xf>
    <xf numFmtId="8" fontId="82" fillId="0" borderId="46" xfId="0" applyNumberFormat="1" applyFont="1" applyBorder="1" applyAlignment="1" applyProtection="1">
      <alignment horizontal="center" vertical="center"/>
      <protection locked="0"/>
    </xf>
    <xf numFmtId="17" fontId="19" fillId="0" borderId="0" xfId="0" applyNumberFormat="1" applyFont="1" applyFill="1" applyAlignment="1" applyProtection="1">
      <alignment horizontal="center"/>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0" t="s">
        <v>135</v>
      </c>
      <c r="B4" s="311"/>
      <c r="C4" s="311"/>
      <c r="D4" s="311"/>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2" t="s">
        <v>174</v>
      </c>
      <c r="C6" s="313"/>
      <c r="D6" s="314"/>
      <c r="E6" s="4"/>
      <c r="F6" s="4"/>
      <c r="G6" s="4"/>
      <c r="H6" s="4"/>
      <c r="I6" s="4"/>
      <c r="J6" s="4"/>
      <c r="K6" s="4"/>
      <c r="L6" s="4"/>
      <c r="M6" s="4"/>
      <c r="N6" s="4"/>
      <c r="O6" s="4"/>
      <c r="P6" s="4"/>
    </row>
    <row r="7" spans="1:16" ht="18.75" customHeight="1">
      <c r="A7" s="315" t="s">
        <v>67</v>
      </c>
      <c r="B7" s="316"/>
      <c r="C7" s="317"/>
      <c r="D7" s="182" t="s">
        <v>175</v>
      </c>
      <c r="E7" s="4"/>
      <c r="F7" s="4"/>
      <c r="G7" s="4"/>
      <c r="H7" s="4"/>
      <c r="I7" s="4"/>
      <c r="J7" s="4"/>
      <c r="K7" s="4"/>
      <c r="L7" s="4"/>
      <c r="M7" s="4"/>
      <c r="N7" s="4"/>
      <c r="O7" s="4"/>
      <c r="P7" s="4"/>
    </row>
    <row r="8" spans="1:16" ht="18.75" customHeight="1">
      <c r="A8" s="315" t="s">
        <v>134</v>
      </c>
      <c r="B8" s="318"/>
      <c r="C8" s="319"/>
      <c r="D8" s="183">
        <v>0.5</v>
      </c>
      <c r="E8" s="4"/>
      <c r="F8" s="4"/>
      <c r="G8" s="4"/>
      <c r="H8" s="4"/>
      <c r="I8" s="4"/>
      <c r="J8" s="4"/>
      <c r="K8" s="4"/>
      <c r="L8" s="4"/>
      <c r="M8" s="4"/>
      <c r="N8" s="4"/>
      <c r="O8" s="4"/>
      <c r="P8" s="4"/>
    </row>
    <row r="9" spans="1:16" ht="18.75" customHeight="1">
      <c r="A9" s="320" t="s">
        <v>133</v>
      </c>
      <c r="B9" s="321"/>
      <c r="C9" s="322"/>
      <c r="D9" s="184" t="s">
        <v>176</v>
      </c>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180</v>
      </c>
      <c r="B12" s="186" t="s">
        <v>182</v>
      </c>
      <c r="C12" s="186" t="s">
        <v>183</v>
      </c>
      <c r="D12" s="187" t="s">
        <v>181</v>
      </c>
      <c r="E12" s="9"/>
      <c r="F12" s="4"/>
      <c r="G12" s="4"/>
      <c r="H12" s="4"/>
      <c r="I12" s="4"/>
      <c r="J12" s="4"/>
      <c r="K12" s="4"/>
      <c r="L12" s="4"/>
      <c r="M12" s="4"/>
      <c r="N12" s="4"/>
      <c r="O12" s="4"/>
      <c r="P12" s="4"/>
    </row>
    <row r="13" spans="1:16" ht="27" customHeight="1">
      <c r="A13" s="188" t="s">
        <v>186</v>
      </c>
      <c r="B13" s="189" t="s">
        <v>187</v>
      </c>
      <c r="C13" s="189" t="s">
        <v>183</v>
      </c>
      <c r="D13" s="187" t="s">
        <v>181</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177</v>
      </c>
      <c r="B17" s="186">
        <v>23</v>
      </c>
      <c r="C17" s="186" t="s">
        <v>178</v>
      </c>
      <c r="D17" s="187" t="s">
        <v>179</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3" t="s">
        <v>17</v>
      </c>
      <c r="C22" s="303" t="s">
        <v>17</v>
      </c>
      <c r="D22" s="196"/>
      <c r="E22" s="9"/>
      <c r="F22" s="4"/>
      <c r="G22" s="4"/>
      <c r="H22" s="4"/>
      <c r="I22" s="4"/>
      <c r="J22" s="4"/>
      <c r="K22" s="4"/>
      <c r="L22" s="4"/>
      <c r="M22" s="4"/>
      <c r="N22" s="4"/>
      <c r="O22" s="4"/>
      <c r="P22" s="4"/>
    </row>
    <row r="23" spans="1:16" ht="27" customHeight="1">
      <c r="A23" s="195"/>
      <c r="B23" s="304"/>
      <c r="C23" s="304"/>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3" t="s">
        <v>17</v>
      </c>
      <c r="C25" s="200"/>
      <c r="D25" s="196"/>
      <c r="E25" s="9"/>
      <c r="F25" s="4"/>
      <c r="G25" s="4"/>
      <c r="H25" s="4"/>
      <c r="I25" s="4"/>
      <c r="J25" s="4"/>
      <c r="K25" s="4"/>
      <c r="L25" s="4"/>
      <c r="M25" s="4"/>
      <c r="N25" s="4"/>
      <c r="O25" s="4"/>
      <c r="P25" s="4"/>
    </row>
    <row r="26" spans="1:16" ht="27" customHeight="1">
      <c r="A26" s="199"/>
      <c r="B26" s="304"/>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0" t="s">
        <v>144</v>
      </c>
      <c r="B3" s="311"/>
      <c r="C3" s="311"/>
      <c r="D3" s="311"/>
      <c r="E3" s="11"/>
      <c r="F3" s="4"/>
      <c r="G3" s="4"/>
      <c r="H3" s="4"/>
      <c r="I3" s="4"/>
      <c r="J3" s="4"/>
      <c r="K3" s="4"/>
      <c r="L3" s="4"/>
      <c r="M3" s="4"/>
      <c r="N3" s="4"/>
      <c r="O3" s="4"/>
      <c r="P3" s="4"/>
    </row>
    <row r="4" spans="1:16" ht="26.25" customHeight="1">
      <c r="A4" s="173" t="s">
        <v>0</v>
      </c>
      <c r="B4" s="126" t="str">
        <f>Identification!B5</f>
        <v>R-4122-2020 phase 3B</v>
      </c>
      <c r="C4" s="205" t="s">
        <v>16</v>
      </c>
      <c r="D4" s="127" t="str">
        <f>Identification!D5</f>
        <v>décembre 2020 à mai 2021</v>
      </c>
      <c r="E4" s="11"/>
      <c r="F4" s="4"/>
      <c r="G4" s="4"/>
      <c r="H4" s="4"/>
      <c r="I4" s="4"/>
      <c r="J4" s="4"/>
      <c r="K4" s="4"/>
      <c r="L4" s="4"/>
      <c r="M4" s="4"/>
      <c r="N4" s="4"/>
      <c r="O4" s="4"/>
      <c r="P4" s="4"/>
    </row>
    <row r="5" spans="1:16" ht="26.25" customHeight="1">
      <c r="A5" s="175" t="s">
        <v>1</v>
      </c>
      <c r="B5" s="343" t="str">
        <f>Identification!B6:D6</f>
        <v>ACEF de l'Outaouais (ACEFO)</v>
      </c>
      <c r="C5" s="344"/>
      <c r="D5" s="345"/>
      <c r="E5" s="11"/>
      <c r="F5" s="111"/>
      <c r="G5" s="111"/>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06" t="s">
        <v>2</v>
      </c>
      <c r="B7" s="355" t="s">
        <v>131</v>
      </c>
      <c r="C7" s="355"/>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6">
        <f>Honoraires!C14</f>
        <v>35</v>
      </c>
      <c r="C9" s="296">
        <f>Honoraires!D14</f>
        <v>14</v>
      </c>
      <c r="D9" s="128">
        <f>Honoraires!H14</f>
        <v>12371.82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6">
        <f>Honoraires!C20</f>
        <v>53.25</v>
      </c>
      <c r="C11" s="296">
        <f>Honoraires!D20</f>
        <v>9.5</v>
      </c>
      <c r="D11" s="128">
        <f>Honoraires!H20</f>
        <v>16187.62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88.3</v>
      </c>
      <c r="C17" s="240">
        <f>C9+C11+C13+C15</f>
        <v>23.5</v>
      </c>
      <c r="D17" s="241">
        <f>D9+D11+D13+D15</f>
        <v>28559.44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2" t="s">
        <v>56</v>
      </c>
      <c r="B19" s="353"/>
      <c r="C19" s="353"/>
      <c r="D19" s="354"/>
      <c r="E19" s="9"/>
      <c r="F19" s="4"/>
      <c r="G19" s="4"/>
      <c r="H19" s="4"/>
      <c r="I19" s="4"/>
      <c r="J19" s="4"/>
      <c r="K19" s="4"/>
      <c r="L19" s="4"/>
      <c r="M19" s="4"/>
      <c r="N19" s="4"/>
      <c r="O19" s="4"/>
      <c r="P19" s="4"/>
    </row>
    <row r="20" spans="1:16" ht="33" customHeight="1">
      <c r="A20" s="349" t="s">
        <v>21</v>
      </c>
      <c r="B20" s="350"/>
      <c r="C20" s="351"/>
      <c r="D20" s="219" t="s">
        <v>4</v>
      </c>
      <c r="E20" s="4"/>
      <c r="F20" s="4"/>
      <c r="G20" s="4"/>
      <c r="H20" s="4"/>
      <c r="I20" s="4"/>
      <c r="J20" s="4"/>
      <c r="K20" s="4"/>
      <c r="L20" s="4"/>
      <c r="M20" s="4"/>
      <c r="N20" s="4"/>
      <c r="O20" s="4"/>
      <c r="P20" s="4"/>
    </row>
    <row r="21" spans="1:16" ht="19.5" customHeight="1">
      <c r="A21" s="332" t="s">
        <v>22</v>
      </c>
      <c r="B21" s="333"/>
      <c r="C21" s="334"/>
      <c r="D21" s="129">
        <f>ROUND(0.03*D17,2)</f>
        <v>856.78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2" t="s">
        <v>5</v>
      </c>
      <c r="B23" s="335"/>
      <c r="C23" s="336"/>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7" t="s">
        <v>119</v>
      </c>
      <c r="B25" s="338"/>
      <c r="C25" s="339"/>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9" t="s">
        <v>59</v>
      </c>
      <c r="B27" s="330"/>
      <c r="C27" s="331"/>
      <c r="D27" s="242">
        <f>D21+D23+D25</f>
        <v>856.78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6" t="s">
        <v>126</v>
      </c>
      <c r="B29" s="347"/>
      <c r="C29" s="348"/>
      <c r="D29" s="242">
        <f>'Séances de travail'!G20</f>
        <v>859.9</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40" t="s">
        <v>111</v>
      </c>
      <c r="B31" s="341"/>
      <c r="C31" s="342"/>
      <c r="D31" s="243">
        <f>D17+D27+D29</f>
        <v>30276.12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6" t="s">
        <v>137</v>
      </c>
      <c r="B33" s="327"/>
      <c r="C33" s="328"/>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5" t="s">
        <v>138</v>
      </c>
      <c r="B35" s="232"/>
      <c r="C35" s="204"/>
      <c r="D35" s="244" t="e">
        <f>ROUND((D31-C35)/C35,4)</f>
        <v>#DIV/0!</v>
      </c>
      <c r="E35" s="9"/>
      <c r="F35" s="9"/>
      <c r="G35" s="4"/>
      <c r="H35" s="4"/>
      <c r="I35" s="4"/>
      <c r="J35" s="4"/>
      <c r="K35" s="4"/>
      <c r="L35" s="4"/>
      <c r="M35" s="4"/>
      <c r="N35" s="4"/>
      <c r="O35" s="4"/>
      <c r="P35" s="4"/>
    </row>
    <row r="36" spans="1:16" ht="38.25" customHeight="1">
      <c r="A36" s="323" t="s">
        <v>112</v>
      </c>
      <c r="B36" s="324"/>
      <c r="C36" s="324"/>
      <c r="D36" s="325"/>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5">
      <selection activeCell="C12" sqref="C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10" t="s">
        <v>136</v>
      </c>
      <c r="B3" s="324"/>
      <c r="C3" s="324"/>
      <c r="D3" s="324"/>
      <c r="E3" s="324"/>
      <c r="F3" s="324"/>
      <c r="G3" s="324"/>
      <c r="H3" s="324"/>
      <c r="I3" s="11"/>
      <c r="J3" s="11"/>
      <c r="K3" s="11"/>
      <c r="L3" s="11"/>
      <c r="M3" s="11"/>
      <c r="N3" s="11"/>
      <c r="O3" s="11"/>
      <c r="P3" s="11"/>
      <c r="Q3" s="11"/>
    </row>
    <row r="4" spans="1:17" ht="26.25" customHeight="1">
      <c r="A4" s="154" t="s">
        <v>0</v>
      </c>
      <c r="B4" s="130"/>
      <c r="C4" s="155" t="str">
        <f>Identification!B5</f>
        <v>R-4122-2020 phase 3B</v>
      </c>
      <c r="D4" s="374" t="s">
        <v>16</v>
      </c>
      <c r="E4" s="375"/>
      <c r="F4" s="369" t="str">
        <f>Identification!D5</f>
        <v>décembre 2020 à mai 2021</v>
      </c>
      <c r="G4" s="370"/>
      <c r="H4" s="371"/>
      <c r="I4" s="11"/>
      <c r="J4" s="11"/>
      <c r="K4" s="11"/>
      <c r="L4" s="11"/>
      <c r="M4" s="11"/>
      <c r="N4" s="11"/>
      <c r="O4" s="11"/>
      <c r="P4" s="11"/>
      <c r="Q4" s="11"/>
    </row>
    <row r="5" spans="1:17" ht="26.25" customHeight="1">
      <c r="A5" s="131" t="s">
        <v>1</v>
      </c>
      <c r="B5" s="132"/>
      <c r="C5" s="343" t="str">
        <f>Identification!B6</f>
        <v>ACEF de l'Outaouais (ACEFO)</v>
      </c>
      <c r="D5" s="372"/>
      <c r="E5" s="372"/>
      <c r="F5" s="372"/>
      <c r="G5" s="372"/>
      <c r="H5" s="373"/>
      <c r="I5" s="11"/>
      <c r="J5" s="11"/>
      <c r="K5" s="11"/>
      <c r="L5" s="11"/>
      <c r="M5" s="11"/>
      <c r="N5" s="11"/>
      <c r="O5" s="11"/>
      <c r="P5" s="11"/>
      <c r="Q5" s="11"/>
    </row>
    <row r="6" spans="1:17" ht="20.25" customHeight="1">
      <c r="A6" s="233"/>
      <c r="B6" s="382" t="s">
        <v>58</v>
      </c>
      <c r="C6" s="383"/>
      <c r="D6" s="383"/>
      <c r="E6" s="383"/>
      <c r="F6" s="384"/>
      <c r="G6" s="384"/>
      <c r="H6" s="385"/>
      <c r="I6" s="11"/>
      <c r="J6" s="11"/>
      <c r="K6" s="11"/>
      <c r="L6" s="11"/>
      <c r="M6" s="11"/>
      <c r="N6" s="11"/>
      <c r="O6" s="11"/>
      <c r="P6" s="11"/>
      <c r="Q6" s="11"/>
    </row>
    <row r="7" spans="1:17" ht="3.75" customHeight="1">
      <c r="A7" s="143"/>
      <c r="B7" s="144"/>
      <c r="C7" s="386"/>
      <c r="D7" s="387"/>
      <c r="E7" s="133"/>
      <c r="F7" s="133"/>
      <c r="G7" s="133"/>
      <c r="H7" s="134"/>
      <c r="I7" s="11"/>
      <c r="J7" s="11"/>
      <c r="K7" s="11"/>
      <c r="L7" s="11"/>
      <c r="M7" s="11"/>
      <c r="N7" s="11"/>
      <c r="O7" s="11"/>
      <c r="P7" s="11"/>
      <c r="Q7" s="11"/>
    </row>
    <row r="8" spans="1:17" ht="17.25" customHeight="1">
      <c r="A8" s="135" t="s">
        <v>2</v>
      </c>
      <c r="B8" s="145"/>
      <c r="C8" s="380" t="s">
        <v>139</v>
      </c>
      <c r="D8" s="381"/>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5" t="s">
        <v>115</v>
      </c>
      <c r="B10" s="147" t="str">
        <f>Identification!A12</f>
        <v>Me Steve Cadrin</v>
      </c>
      <c r="C10" s="245">
        <v>24</v>
      </c>
      <c r="D10" s="245">
        <v>10.5</v>
      </c>
      <c r="E10" s="246">
        <v>300</v>
      </c>
      <c r="F10" s="169">
        <f>ROUND(((D10*E10)+(C10*E10)),2)</f>
        <v>10350</v>
      </c>
      <c r="G10" s="252">
        <v>774.96</v>
      </c>
      <c r="H10" s="166">
        <f>ROUND(F10+G10,2)</f>
        <v>11124.96</v>
      </c>
      <c r="I10" s="11"/>
      <c r="J10" s="11"/>
      <c r="K10" s="11"/>
      <c r="L10" s="11"/>
      <c r="M10" s="11"/>
      <c r="N10" s="11"/>
      <c r="O10" s="11"/>
      <c r="P10" s="11"/>
      <c r="Q10" s="11"/>
    </row>
    <row r="11" spans="1:17" ht="20.25" customHeight="1">
      <c r="A11" s="366"/>
      <c r="B11" s="147" t="str">
        <f>Identification!A13</f>
        <v>Anne-Charlotte Carignan</v>
      </c>
      <c r="C11" s="247">
        <v>11</v>
      </c>
      <c r="D11" s="247">
        <v>3.5</v>
      </c>
      <c r="E11" s="248">
        <v>80</v>
      </c>
      <c r="F11" s="170">
        <f>ROUND(((D11*E11)+(C11*E11)),2)</f>
        <v>1160</v>
      </c>
      <c r="G11" s="253">
        <v>86.86</v>
      </c>
      <c r="H11" s="167">
        <f>ROUND(F11+G11,2)</f>
        <v>1246.86</v>
      </c>
      <c r="I11" s="11"/>
      <c r="J11" s="11"/>
      <c r="K11" s="11"/>
      <c r="L11" s="11"/>
      <c r="M11" s="11"/>
      <c r="N11" s="11"/>
      <c r="O11" s="11"/>
      <c r="P11" s="11"/>
      <c r="Q11" s="11"/>
    </row>
    <row r="12" spans="1:17" ht="20.25" customHeight="1">
      <c r="A12" s="366"/>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6"/>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7"/>
      <c r="B14" s="158" t="s">
        <v>18</v>
      </c>
      <c r="C14" s="159">
        <f>SUM(C10:C13)</f>
        <v>35</v>
      </c>
      <c r="D14" s="159">
        <f>SUM(D10:D13)</f>
        <v>14</v>
      </c>
      <c r="E14" s="363"/>
      <c r="F14" s="160">
        <f>F10+F11+F12+F13</f>
        <v>11510</v>
      </c>
      <c r="G14" s="160">
        <f>G10+G11+G12+G13</f>
        <v>861.82</v>
      </c>
      <c r="H14" s="161">
        <f>ROUND(F14+G14,2)</f>
        <v>12371.82</v>
      </c>
      <c r="I14" s="11"/>
      <c r="J14" s="11"/>
      <c r="K14" s="11"/>
      <c r="L14" s="11"/>
      <c r="M14" s="11"/>
      <c r="N14" s="11"/>
      <c r="O14" s="11"/>
      <c r="P14" s="11"/>
      <c r="Q14" s="11"/>
    </row>
    <row r="15" spans="1:17" ht="12.75" customHeight="1">
      <c r="A15" s="36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65" t="s">
        <v>116</v>
      </c>
      <c r="B16" s="147" t="str">
        <f>Identification!A17</f>
        <v>Jean-François Blain</v>
      </c>
      <c r="C16" s="245">
        <v>53.25</v>
      </c>
      <c r="D16" s="245">
        <v>9.5</v>
      </c>
      <c r="E16" s="300">
        <v>240</v>
      </c>
      <c r="F16" s="169">
        <f>ROUND(((D16*E16)+(C16*E16)),2)</f>
        <v>15060</v>
      </c>
      <c r="G16" s="252">
        <v>1127.62</v>
      </c>
      <c r="H16" s="166">
        <f>ROUND(F16+G16,2)</f>
        <v>16187.62</v>
      </c>
      <c r="I16" s="11"/>
      <c r="J16" s="11"/>
      <c r="K16" s="11"/>
      <c r="L16" s="11"/>
      <c r="M16" s="11"/>
      <c r="N16" s="11"/>
      <c r="O16" s="11"/>
      <c r="P16" s="11"/>
      <c r="Q16" s="11"/>
    </row>
    <row r="17" spans="1:17" ht="20.25" customHeight="1">
      <c r="A17" s="366"/>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6"/>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6"/>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7"/>
      <c r="B20" s="158" t="s">
        <v>18</v>
      </c>
      <c r="C20" s="159">
        <f>SUM(C16:C19)</f>
        <v>53.25</v>
      </c>
      <c r="D20" s="159">
        <f>SUM(D16:D19)</f>
        <v>9.5</v>
      </c>
      <c r="E20" s="363"/>
      <c r="F20" s="160">
        <f>F16+F17+F18+F19</f>
        <v>15060</v>
      </c>
      <c r="G20" s="160">
        <f>G16+G17+G18+G19</f>
        <v>1127.62</v>
      </c>
      <c r="H20" s="161">
        <f>ROUND(F20+G20,2)</f>
        <v>16187.62</v>
      </c>
      <c r="I20" s="11"/>
      <c r="J20" s="11"/>
      <c r="K20" s="11"/>
      <c r="L20" s="11"/>
      <c r="M20" s="11"/>
      <c r="N20" s="11"/>
      <c r="O20" s="11"/>
      <c r="P20" s="11"/>
      <c r="Q20" s="11"/>
    </row>
    <row r="21" spans="1:17" ht="12.75" customHeight="1">
      <c r="A21" s="36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65"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6"/>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6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65"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6"/>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6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60" t="s">
        <v>66</v>
      </c>
      <c r="B30" s="361"/>
      <c r="C30" s="361"/>
      <c r="D30" s="361"/>
      <c r="E30" s="362"/>
      <c r="F30" s="237">
        <f>F14+F20+F24+F28</f>
        <v>26570</v>
      </c>
      <c r="G30" s="237">
        <f>G14+G20+G24+G28</f>
        <v>1989.44</v>
      </c>
      <c r="H30" s="238">
        <f>H14+H20+H24+H28</f>
        <v>28559.44</v>
      </c>
      <c r="I30" s="11"/>
      <c r="J30" s="11"/>
      <c r="K30" s="11"/>
      <c r="L30" s="11"/>
      <c r="M30" s="11"/>
      <c r="N30" s="11"/>
      <c r="O30" s="11"/>
      <c r="P30" s="11"/>
      <c r="Q30" s="11"/>
    </row>
    <row r="31" spans="1:17" ht="12" customHeight="1">
      <c r="A31" s="378"/>
      <c r="B31" s="379"/>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9"/>
      <c r="C33" s="359"/>
      <c r="D33" s="359"/>
      <c r="E33" s="359"/>
      <c r="F33" s="359"/>
      <c r="G33" s="359"/>
      <c r="H33" s="359"/>
      <c r="I33" s="4"/>
      <c r="J33" s="11"/>
      <c r="K33" s="11"/>
      <c r="L33" s="11"/>
      <c r="M33" s="11"/>
      <c r="N33" s="11"/>
      <c r="O33" s="11"/>
      <c r="P33" s="11"/>
      <c r="Q33" s="11"/>
    </row>
    <row r="34" spans="1:17" ht="48" customHeight="1">
      <c r="A34" s="376" t="s">
        <v>114</v>
      </c>
      <c r="B34" s="377"/>
      <c r="C34" s="377"/>
      <c r="D34" s="377"/>
      <c r="E34" s="377"/>
      <c r="F34" s="377"/>
      <c r="G34" s="377"/>
      <c r="H34" s="37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9" t="s">
        <v>136</v>
      </c>
      <c r="B3" s="400"/>
      <c r="C3" s="400"/>
      <c r="D3" s="400"/>
      <c r="E3" s="401"/>
      <c r="F3" s="401"/>
      <c r="G3" s="11"/>
      <c r="H3" s="11"/>
      <c r="I3" s="11"/>
      <c r="J3" s="11"/>
      <c r="K3" s="11"/>
      <c r="L3" s="11"/>
      <c r="M3" s="11"/>
      <c r="N3" s="11"/>
      <c r="O3" s="11"/>
      <c r="P3" s="11"/>
    </row>
    <row r="4" spans="1:16" ht="26.25" customHeight="1">
      <c r="A4" s="3" t="s">
        <v>0</v>
      </c>
      <c r="B4" s="126" t="str">
        <f>Identification!B5</f>
        <v>R-4122-2020 phase 3B</v>
      </c>
      <c r="C4" s="402" t="s">
        <v>16</v>
      </c>
      <c r="D4" s="403"/>
      <c r="E4" s="404" t="str">
        <f>Identification!D5</f>
        <v>décembre 2020 à mai 2021</v>
      </c>
      <c r="F4" s="405"/>
      <c r="G4" s="11"/>
      <c r="H4" s="11"/>
      <c r="I4" s="11"/>
      <c r="J4" s="11"/>
      <c r="K4" s="11"/>
      <c r="L4" s="11"/>
      <c r="M4" s="11"/>
      <c r="N4" s="11"/>
      <c r="O4" s="11"/>
      <c r="P4" s="11"/>
    </row>
    <row r="5" spans="1:16" ht="26.25" customHeight="1">
      <c r="A5" s="10" t="s">
        <v>1</v>
      </c>
      <c r="B5" s="406" t="str">
        <f>Identification!B6:D6</f>
        <v>ACEF de l'Outaouais (ACEFO)</v>
      </c>
      <c r="C5" s="407"/>
      <c r="D5" s="407"/>
      <c r="E5" s="407"/>
      <c r="F5" s="408"/>
      <c r="G5" s="11"/>
      <c r="H5" s="11"/>
      <c r="I5" s="11"/>
      <c r="J5" s="11"/>
      <c r="K5" s="11"/>
      <c r="L5" s="11"/>
      <c r="M5" s="11"/>
      <c r="N5" s="11"/>
      <c r="O5" s="11"/>
      <c r="P5" s="11"/>
    </row>
    <row r="6" spans="1:16" ht="26.25" customHeight="1">
      <c r="A6" s="18" t="s">
        <v>74</v>
      </c>
      <c r="B6" s="396"/>
      <c r="C6" s="397"/>
      <c r="D6" s="397"/>
      <c r="E6" s="397"/>
      <c r="F6" s="398"/>
      <c r="G6" s="11"/>
      <c r="H6" s="11"/>
      <c r="I6" s="11"/>
      <c r="J6" s="11"/>
      <c r="K6" s="11"/>
      <c r="L6" s="11"/>
      <c r="M6" s="11"/>
      <c r="N6" s="11"/>
      <c r="O6" s="11"/>
      <c r="P6" s="11"/>
    </row>
    <row r="7" spans="1:16" ht="20.25" customHeight="1">
      <c r="A7" s="392" t="s">
        <v>72</v>
      </c>
      <c r="B7" s="393"/>
      <c r="C7" s="393"/>
      <c r="D7" s="393"/>
      <c r="E7" s="394"/>
      <c r="F7" s="39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9" t="s">
        <v>10</v>
      </c>
      <c r="C11" s="59"/>
      <c r="D11" s="259"/>
      <c r="E11" s="259"/>
      <c r="F11" s="37">
        <f>ROUND(D11+E11,2)</f>
        <v>0</v>
      </c>
      <c r="G11" s="11"/>
      <c r="H11" s="11"/>
      <c r="I11" s="11"/>
      <c r="J11" s="11"/>
      <c r="K11" s="11"/>
      <c r="L11" s="11"/>
      <c r="M11" s="11"/>
      <c r="N11" s="11"/>
      <c r="O11" s="11"/>
      <c r="P11" s="11"/>
    </row>
    <row r="12" spans="1:16" ht="27" customHeight="1">
      <c r="A12" s="44" t="s">
        <v>11</v>
      </c>
      <c r="B12" s="410"/>
      <c r="C12" s="60"/>
      <c r="D12" s="259"/>
      <c r="E12" s="259"/>
      <c r="F12" s="37">
        <f>ROUND(D12+E12,2)</f>
        <v>0</v>
      </c>
      <c r="G12" s="11"/>
      <c r="H12" s="11"/>
      <c r="I12" s="11"/>
      <c r="J12" s="11"/>
      <c r="K12" s="11"/>
      <c r="L12" s="11"/>
      <c r="M12" s="11"/>
      <c r="N12" s="11"/>
      <c r="O12" s="11"/>
      <c r="P12" s="11"/>
    </row>
    <row r="13" spans="1:16" ht="26.25" customHeight="1">
      <c r="A13" s="45" t="s">
        <v>12</v>
      </c>
      <c r="B13" s="411"/>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90" t="s">
        <v>62</v>
      </c>
      <c r="B21" s="391"/>
      <c r="C21" s="39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2" t="s">
        <v>65</v>
      </c>
      <c r="B23" s="393"/>
      <c r="C23" s="393"/>
      <c r="D23" s="393"/>
      <c r="E23" s="394"/>
      <c r="F23" s="39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60"/>
      <c r="D26" s="35">
        <f>ROUND(B26*C26,2)</f>
        <v>0</v>
      </c>
      <c r="E26" s="258"/>
      <c r="F26" s="36">
        <f>ROUND(D26+E26,2)</f>
        <v>0</v>
      </c>
      <c r="G26" s="11"/>
      <c r="H26" s="11"/>
      <c r="I26" s="11"/>
      <c r="J26" s="11"/>
      <c r="K26" s="11"/>
      <c r="L26" s="11"/>
      <c r="M26" s="11"/>
      <c r="N26" s="11"/>
      <c r="O26" s="11"/>
      <c r="P26" s="11"/>
    </row>
    <row r="27" spans="1:16" ht="20.25" customHeight="1">
      <c r="A27" s="390" t="s">
        <v>63</v>
      </c>
      <c r="B27" s="391"/>
      <c r="C27" s="39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8" t="s">
        <v>125</v>
      </c>
      <c r="B30" s="389"/>
      <c r="C30" s="389"/>
      <c r="D30" s="389"/>
      <c r="E30" s="389"/>
      <c r="F30" s="38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9">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9" t="s">
        <v>136</v>
      </c>
      <c r="B3" s="400"/>
      <c r="C3" s="400"/>
      <c r="D3" s="400"/>
      <c r="E3" s="401"/>
      <c r="F3" s="401"/>
      <c r="G3" s="401"/>
      <c r="H3" s="11"/>
      <c r="I3" s="4"/>
      <c r="J3" s="4"/>
      <c r="K3" s="4"/>
      <c r="L3" s="4"/>
      <c r="M3" s="4"/>
      <c r="N3" s="4"/>
      <c r="O3" s="4"/>
      <c r="P3" s="4"/>
    </row>
    <row r="4" spans="1:16" ht="26.25" customHeight="1">
      <c r="A4" s="428" t="s">
        <v>0</v>
      </c>
      <c r="B4" s="429"/>
      <c r="C4" s="126" t="str">
        <f>Identification!B5</f>
        <v>R-4122-2020 phase 3B</v>
      </c>
      <c r="D4" s="430" t="s">
        <v>16</v>
      </c>
      <c r="E4" s="431"/>
      <c r="F4" s="426" t="str">
        <f>Identification!D5</f>
        <v>décembre 2020 à mai 2021</v>
      </c>
      <c r="G4" s="427"/>
      <c r="H4" s="11"/>
      <c r="I4" s="4"/>
      <c r="J4" s="4"/>
      <c r="K4" s="4"/>
      <c r="L4" s="4"/>
      <c r="M4" s="4"/>
      <c r="N4" s="4"/>
      <c r="O4" s="4"/>
      <c r="P4" s="4"/>
    </row>
    <row r="5" spans="1:16" ht="26.25" customHeight="1">
      <c r="A5" s="418" t="s">
        <v>1</v>
      </c>
      <c r="B5" s="419"/>
      <c r="C5" s="420" t="str">
        <f>Identification!B6</f>
        <v>ACEF de l'Outaouais (ACEFO)</v>
      </c>
      <c r="D5" s="421"/>
      <c r="E5" s="421"/>
      <c r="F5" s="421"/>
      <c r="G5" s="422"/>
      <c r="H5" s="11"/>
      <c r="I5" s="4"/>
      <c r="J5" s="4"/>
      <c r="K5" s="4"/>
      <c r="L5" s="4"/>
      <c r="M5" s="4"/>
      <c r="N5" s="4"/>
      <c r="O5" s="4"/>
      <c r="P5" s="4"/>
    </row>
    <row r="6" spans="1:16" ht="20.25" customHeight="1">
      <c r="A6" s="412" t="s">
        <v>126</v>
      </c>
      <c r="B6" s="413"/>
      <c r="C6" s="413"/>
      <c r="D6" s="413"/>
      <c r="E6" s="413"/>
      <c r="F6" s="413"/>
      <c r="G6" s="414"/>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5">
        <v>44302</v>
      </c>
      <c r="B9" s="266">
        <v>4</v>
      </c>
      <c r="C9" s="267" t="s">
        <v>177</v>
      </c>
      <c r="D9" s="268" t="s">
        <v>178</v>
      </c>
      <c r="E9" s="301">
        <v>800</v>
      </c>
      <c r="F9" s="301">
        <v>59.9</v>
      </c>
      <c r="G9" s="269">
        <f>SUM(E9:F9)</f>
        <v>859.9</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3" t="s">
        <v>132</v>
      </c>
      <c r="B20" s="424"/>
      <c r="C20" s="424"/>
      <c r="D20" s="425"/>
      <c r="E20" s="293">
        <f>SUM(E9:E19)</f>
        <v>800</v>
      </c>
      <c r="F20" s="293">
        <f>SUM(F9:F19)</f>
        <v>59.9</v>
      </c>
      <c r="G20" s="294">
        <f>SUM(G9:G19)</f>
        <v>859.9</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5" t="s">
        <v>73</v>
      </c>
      <c r="B24" s="416"/>
      <c r="C24" s="416"/>
      <c r="D24" s="416"/>
      <c r="E24" s="416"/>
      <c r="F24" s="416"/>
      <c r="G24" s="41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3" t="s">
        <v>84</v>
      </c>
      <c r="B1" s="454"/>
      <c r="C1" s="454"/>
      <c r="D1" s="454"/>
      <c r="E1" s="454"/>
      <c r="F1" s="454"/>
      <c r="G1" s="454"/>
      <c r="H1" s="454"/>
      <c r="I1" s="454"/>
      <c r="J1" s="454"/>
      <c r="K1" s="93"/>
      <c r="L1" s="93"/>
      <c r="M1" s="93"/>
      <c r="N1" s="93"/>
      <c r="O1" s="93"/>
      <c r="P1" s="93"/>
    </row>
    <row r="2" spans="1:16" ht="18.75" customHeight="1">
      <c r="A2" s="443" t="s">
        <v>0</v>
      </c>
      <c r="B2" s="444"/>
      <c r="C2" s="444"/>
      <c r="D2" s="445" t="str">
        <f>Identification!B5</f>
        <v>R-4122-2020 phase 3B</v>
      </c>
      <c r="E2" s="446"/>
      <c r="F2" s="446"/>
      <c r="G2" s="446"/>
      <c r="H2" s="447"/>
      <c r="I2" s="447"/>
      <c r="J2" s="83"/>
      <c r="K2" s="93"/>
      <c r="L2" s="93"/>
      <c r="M2" s="93"/>
      <c r="N2" s="93"/>
      <c r="O2" s="93"/>
      <c r="P2" s="93"/>
    </row>
    <row r="3" spans="1:16" ht="21.75" customHeight="1">
      <c r="A3" s="82" t="s">
        <v>1</v>
      </c>
      <c r="B3" s="82"/>
      <c r="C3" s="94"/>
      <c r="D3" s="445" t="str">
        <f>Identification!B6</f>
        <v>ACEF de l'Outaouais (ACEFO)</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6" t="s">
        <v>180</v>
      </c>
      <c r="D5" s="456"/>
      <c r="E5" s="456"/>
      <c r="F5" s="456"/>
      <c r="G5" s="456"/>
      <c r="H5" s="456"/>
      <c r="I5" s="82" t="s">
        <v>109</v>
      </c>
      <c r="J5" s="82"/>
      <c r="K5" s="95"/>
      <c r="L5" s="95"/>
      <c r="M5" s="95"/>
      <c r="N5" s="95"/>
      <c r="O5" s="95"/>
      <c r="P5" s="95"/>
    </row>
    <row r="6" spans="1:16" ht="19.5" customHeight="1">
      <c r="A6" s="94"/>
      <c r="B6" s="94"/>
      <c r="C6" s="434" t="s">
        <v>87</v>
      </c>
      <c r="D6" s="434"/>
      <c r="E6" s="434"/>
      <c r="F6" s="434"/>
      <c r="G6" s="440"/>
      <c r="H6" s="440"/>
      <c r="I6" s="82"/>
      <c r="J6" s="82"/>
      <c r="K6" s="95"/>
      <c r="L6" s="95"/>
      <c r="M6" s="95"/>
      <c r="N6" s="95"/>
      <c r="O6" s="95"/>
      <c r="P6" s="95"/>
    </row>
    <row r="7" spans="1:16" ht="42" customHeight="1">
      <c r="A7" s="77" t="s">
        <v>88</v>
      </c>
      <c r="B7" s="438" t="s">
        <v>89</v>
      </c>
      <c r="C7" s="458"/>
      <c r="D7" s="458"/>
      <c r="E7" s="458"/>
      <c r="F7" s="458"/>
      <c r="G7" s="458"/>
      <c r="H7" s="458"/>
      <c r="I7" s="458"/>
      <c r="J7" s="458"/>
      <c r="K7" s="95"/>
      <c r="L7" s="95"/>
      <c r="M7" s="95"/>
      <c r="N7" s="95"/>
      <c r="O7" s="95"/>
      <c r="P7" s="95"/>
    </row>
    <row r="8" spans="1:16" ht="24" customHeight="1">
      <c r="A8" s="77" t="s">
        <v>90</v>
      </c>
      <c r="B8" s="457" t="s">
        <v>93</v>
      </c>
      <c r="C8" s="438"/>
      <c r="D8" s="438"/>
      <c r="E8" s="438"/>
      <c r="F8" s="438"/>
      <c r="G8" s="438"/>
      <c r="H8" s="438"/>
      <c r="I8" s="438"/>
      <c r="J8" s="438"/>
      <c r="K8" s="97"/>
      <c r="L8" s="95"/>
      <c r="M8" s="95"/>
      <c r="N8" s="95"/>
      <c r="O8" s="95"/>
      <c r="P8" s="95"/>
    </row>
    <row r="9" spans="1:16" ht="24" customHeight="1">
      <c r="A9" s="77" t="s">
        <v>91</v>
      </c>
      <c r="B9" s="457" t="s">
        <v>107</v>
      </c>
      <c r="C9" s="438"/>
      <c r="D9" s="438"/>
      <c r="E9" s="438"/>
      <c r="F9" s="438"/>
      <c r="G9" s="438"/>
      <c r="H9" s="438"/>
      <c r="I9" s="438"/>
      <c r="J9" s="438"/>
      <c r="K9" s="97"/>
      <c r="L9" s="95"/>
      <c r="M9" s="95"/>
      <c r="N9" s="95"/>
      <c r="O9" s="95"/>
      <c r="P9" s="95"/>
    </row>
    <row r="10" spans="1:16" ht="42.75" customHeight="1">
      <c r="A10" s="77" t="s">
        <v>92</v>
      </c>
      <c r="B10" s="45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8" t="s">
        <v>184</v>
      </c>
      <c r="C12" s="448"/>
      <c r="D12" s="448"/>
      <c r="E12" s="448"/>
      <c r="F12" s="87" t="s">
        <v>95</v>
      </c>
      <c r="G12" s="112"/>
      <c r="H12" s="112"/>
      <c r="I12" s="82"/>
      <c r="J12" s="82"/>
      <c r="K12" s="98"/>
      <c r="L12" s="98"/>
      <c r="M12" s="98"/>
      <c r="N12" s="98"/>
      <c r="O12" s="98"/>
      <c r="P12" s="98"/>
    </row>
    <row r="13" spans="1:16" ht="21" customHeight="1">
      <c r="A13" s="78" t="s">
        <v>96</v>
      </c>
      <c r="B13" s="91">
        <v>9</v>
      </c>
      <c r="C13" s="88" t="s">
        <v>97</v>
      </c>
      <c r="D13" s="302" t="s">
        <v>185</v>
      </c>
      <c r="E13" s="451">
        <v>2021</v>
      </c>
      <c r="F13" s="452"/>
      <c r="G13" s="82"/>
      <c r="H13" s="449"/>
      <c r="I13" s="450"/>
      <c r="J13" s="450"/>
      <c r="K13" s="98"/>
      <c r="L13" s="98"/>
      <c r="M13" s="98"/>
      <c r="N13" s="98"/>
      <c r="O13" s="98"/>
      <c r="P13" s="98"/>
    </row>
    <row r="14" spans="1:16" ht="12.75" customHeight="1">
      <c r="A14" s="100"/>
      <c r="B14" s="125" t="s">
        <v>129</v>
      </c>
      <c r="C14" s="82"/>
      <c r="D14" s="125" t="s">
        <v>127</v>
      </c>
      <c r="E14" s="436" t="s">
        <v>128</v>
      </c>
      <c r="F14" s="437"/>
      <c r="G14" s="82"/>
      <c r="H14" s="434" t="s">
        <v>99</v>
      </c>
      <c r="I14" s="435"/>
      <c r="J14" s="435"/>
      <c r="K14" s="98"/>
      <c r="L14" s="98"/>
      <c r="M14" s="98"/>
      <c r="N14" s="98"/>
      <c r="O14" s="98"/>
      <c r="P14" s="98"/>
    </row>
    <row r="15" spans="1:16" ht="32.25" customHeight="1">
      <c r="A15" s="448"/>
      <c r="B15" s="448"/>
      <c r="C15" s="448"/>
      <c r="D15" s="448"/>
      <c r="E15" s="448"/>
      <c r="F15" s="87"/>
      <c r="G15" s="82"/>
      <c r="H15" s="82"/>
      <c r="I15" s="82"/>
      <c r="J15" s="82"/>
      <c r="K15" s="98"/>
      <c r="L15" s="98"/>
      <c r="M15" s="98"/>
      <c r="N15" s="98"/>
      <c r="O15" s="98"/>
      <c r="P15" s="98"/>
    </row>
    <row r="16" spans="1:16" ht="17.25" customHeight="1">
      <c r="A16" s="455" t="s">
        <v>100</v>
      </c>
      <c r="B16" s="455"/>
      <c r="C16" s="455"/>
      <c r="D16" s="455"/>
      <c r="E16" s="45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9"/>
      <c r="D20" s="439"/>
      <c r="E20" s="439"/>
      <c r="F20" s="439"/>
      <c r="G20" s="439"/>
      <c r="H20" s="439"/>
      <c r="I20" s="82" t="s">
        <v>109</v>
      </c>
      <c r="J20" s="82"/>
      <c r="K20" s="98"/>
      <c r="L20" s="98"/>
      <c r="M20" s="98"/>
      <c r="N20" s="98"/>
      <c r="O20" s="98"/>
      <c r="P20" s="98"/>
    </row>
    <row r="21" spans="1:16" ht="19.5" customHeight="1">
      <c r="A21" s="94"/>
      <c r="B21" s="94"/>
      <c r="C21" s="434" t="s">
        <v>87</v>
      </c>
      <c r="D21" s="434"/>
      <c r="E21" s="434"/>
      <c r="F21" s="434"/>
      <c r="G21" s="440"/>
      <c r="H21" s="440"/>
      <c r="I21" s="82"/>
      <c r="J21" s="82"/>
      <c r="K21" s="98"/>
      <c r="L21" s="98"/>
      <c r="M21" s="98"/>
      <c r="N21" s="98"/>
      <c r="O21" s="98"/>
      <c r="P21" s="98"/>
    </row>
    <row r="22" spans="1:16" ht="28.5" customHeight="1">
      <c r="A22" s="78" t="s">
        <v>88</v>
      </c>
      <c r="B22" s="82" t="s">
        <v>102</v>
      </c>
      <c r="C22" s="100"/>
      <c r="D22" s="100"/>
      <c r="E22" s="439"/>
      <c r="F22" s="439"/>
      <c r="G22" s="439"/>
      <c r="H22" s="439"/>
      <c r="I22" s="439"/>
      <c r="J22" s="82" t="s">
        <v>103</v>
      </c>
      <c r="K22" s="98"/>
      <c r="L22" s="98"/>
      <c r="M22" s="98"/>
      <c r="N22" s="98"/>
      <c r="O22" s="98"/>
      <c r="P22" s="98"/>
    </row>
    <row r="23" spans="1:16" ht="21.75" customHeight="1">
      <c r="A23" s="100"/>
      <c r="B23" s="80" t="s">
        <v>104</v>
      </c>
      <c r="C23" s="82"/>
      <c r="D23" s="82"/>
      <c r="E23" s="433" t="s">
        <v>108</v>
      </c>
      <c r="F23" s="433"/>
      <c r="G23" s="433"/>
      <c r="H23" s="433"/>
      <c r="I23" s="433"/>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8"/>
      <c r="C26" s="448"/>
      <c r="D26" s="448"/>
      <c r="E26" s="448"/>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41"/>
      <c r="I27" s="442"/>
      <c r="J27" s="442"/>
      <c r="K27" s="98"/>
      <c r="L27" s="98"/>
      <c r="M27" s="98"/>
      <c r="N27" s="98"/>
      <c r="O27" s="98"/>
      <c r="P27" s="98"/>
    </row>
    <row r="28" spans="1:16" ht="12.75" customHeight="1">
      <c r="A28" s="100"/>
      <c r="B28" s="125" t="s">
        <v>129</v>
      </c>
      <c r="C28" s="82"/>
      <c r="D28" s="125" t="s">
        <v>127</v>
      </c>
      <c r="E28" s="436" t="s">
        <v>128</v>
      </c>
      <c r="F28" s="437"/>
      <c r="G28" s="82"/>
      <c r="H28" s="434" t="s">
        <v>99</v>
      </c>
      <c r="I28" s="435"/>
      <c r="J28" s="435"/>
      <c r="K28" s="98"/>
      <c r="L28" s="98"/>
      <c r="M28" s="98"/>
      <c r="N28" s="98"/>
      <c r="O28" s="98"/>
      <c r="P28" s="98"/>
    </row>
    <row r="29" spans="1:16" ht="32.25" customHeight="1">
      <c r="A29" s="432"/>
      <c r="B29" s="432"/>
      <c r="C29" s="432"/>
      <c r="D29" s="432"/>
      <c r="E29" s="432"/>
      <c r="F29" s="87"/>
      <c r="G29" s="82"/>
      <c r="H29" s="82"/>
      <c r="I29" s="82"/>
      <c r="J29" s="82"/>
      <c r="K29" s="98"/>
      <c r="L29" s="98"/>
      <c r="M29" s="98"/>
      <c r="N29" s="98"/>
      <c r="O29" s="98"/>
      <c r="P29" s="98"/>
    </row>
    <row r="30" spans="1:16" ht="17.25" customHeight="1">
      <c r="A30" s="435" t="s">
        <v>100</v>
      </c>
      <c r="B30" s="435"/>
      <c r="C30" s="435"/>
      <c r="D30" s="435"/>
      <c r="E30" s="435"/>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 - Phase 3B</dc:subject>
  <dc:creator>Bouthillette, Annie</dc:creator>
  <cp:keywords/>
  <dc:description/>
  <cp:lastModifiedBy>France Nadon</cp:lastModifiedBy>
  <cp:lastPrinted>2021-06-09T19:19:29Z</cp:lastPrinted>
  <dcterms:created xsi:type="dcterms:W3CDTF">2003-06-11T13:22:16Z</dcterms:created>
  <dcterms:modified xsi:type="dcterms:W3CDTF">2021-06-09T19:20:36Z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5834300.00000000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16</vt:lpwstr>
  </property>
  <property fmtid="{D5CDD505-2E9C-101B-9397-08002B2CF9AE}" pid="19" name="Suj">
    <vt:lpwstr>Demande de remboursement de frais de l'ACEFO - Phase 3B</vt:lpwstr>
  </property>
  <property fmtid="{D5CDD505-2E9C-101B-9397-08002B2CF9AE}" pid="20" name="Numéroplumit">
    <vt:lpwstr>0504</vt:lpwstr>
  </property>
  <property fmtid="{D5CDD505-2E9C-101B-9397-08002B2CF9AE}" pid="21" name="Cotedepiè">
    <vt:lpwstr>C-ACEFO-0056</vt:lpwstr>
  </property>
  <property fmtid="{D5CDD505-2E9C-101B-9397-08002B2CF9AE}" pid="22" name="Anciennomdudocume">
    <vt:lpwstr>R-4122-2020, Phase 3B - Demande de paiement de frais de l'ACEFO.xls</vt:lpwstr>
  </property>
  <property fmtid="{D5CDD505-2E9C-101B-9397-08002B2CF9AE}" pid="23" name="_dlc_Doc">
    <vt:lpwstr>W2HFWTQUJJY6-550193615-173</vt:lpwstr>
  </property>
  <property fmtid="{D5CDD505-2E9C-101B-9397-08002B2CF9AE}" pid="24" name="_dlc_DocIdItemGu">
    <vt:lpwstr>32364d6a-a913-4d36-adb4-b1022f9e5ff1</vt:lpwstr>
  </property>
  <property fmtid="{D5CDD505-2E9C-101B-9397-08002B2CF9AE}" pid="25" name="_dlc_DocIdU">
    <vt:lpwstr>http://s10mtlweb:8081/519/_layouts/15/DocIdRedir.aspx?ID=W2HFWTQUJJY6-550193615-173, W2HFWTQUJJY6-550193615-173</vt:lpwstr>
  </property>
  <property fmtid="{D5CDD505-2E9C-101B-9397-08002B2CF9AE}" pid="26" name="display_urn:schemas-microsoft-com:office:office#Edit">
    <vt:lpwstr>Eccles, Natalie</vt:lpwstr>
  </property>
  <property fmtid="{D5CDD505-2E9C-101B-9397-08002B2CF9AE}" pid="27" name="Cote de pié">
    <vt:lpwstr>C-ACEFO-0056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504.000000000000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