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<sst xmlns="http://schemas.openxmlformats.org/spreadsheetml/2006/main" count="285" uniqueCount="201">
  <si>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</si>
  <si>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</si>
  <si>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</si>
  <si>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</si>
  <si>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</si>
  <si>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</si>
  <si>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</si>
  <si>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</si>
  <si>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</si>
  <si>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</si>
  <si>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</si>
  <si>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</si>
  <si>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</si>
  <si>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</si>
  <si>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</si>
  <si>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</si>
  <si>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</si>
  <si>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</si>
  <si>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</si>
  <si>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</si>
  <si>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</si>
  <si>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</si>
  <si>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</si>
  <si>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</si>
  <si>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</si>
  <si>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</si>
  <si>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</si>
  <si>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</si>
  <si>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</si>
  <si>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</si>
  <si>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</si>
  <si>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</si>
  <si>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</si>
  <si>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</si>
  <si>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</si>
  <si>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</si>
  <si>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</si>
  <si>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</si>
  <si>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</si>
  <si>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</si>
  <si>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</si>
  <si>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</si>
  <si>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</si>
  <si>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</si>
  <si>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</si>
  <si>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</si>
  <si>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</si>
  <si>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</si>
  <si>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</si>
  <si>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</si>
  <si>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</si>
  <si>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</si>
  <si>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</si>
  <si>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</si>
  <si>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</si>
  <si>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</si>
  <si>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</si>
  <si>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</si>
  <si>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</si>
  <si>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</si>
  <si>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</si>
  <si>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</si>
  <si>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</si>
  <si>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</si>
  <si>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</si>
  <si>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</si>
  <si>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</si>
  <si>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</si>
  <si>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</si>
  <si>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</si>
  <si>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</si>
  <si>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</si>
  <si>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</si>
  <si>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</si>
  <si>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</si>
  <si>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</si>
  <si>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</si>
  <si>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</si>
  <si>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</si>
  <si>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</si>
  <si>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</si>
  <si>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</si>
  <si>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</si>
  <si>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</si>
  <si>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</si>
  <si>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</si>
  <si>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</si>
  <si>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</si>
  <si>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</si>
  <si>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</si>
  <si>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</si>
  <si>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</si>
  <si>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</si>
  <si>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</si>
  <si>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</si>
  <si>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</si>
  <si>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</si>
  <si>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</si>
  <si>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</si>
  <si>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</si>
  <si>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</si>
  <si>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</si>
  <si>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</si>
  <si>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</si>
  <si>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</si>
  <si>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</si>
  <si>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</si>
  <si>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</si>
  <si>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</si>
  <si>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</si>
  <si>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</si>
  <si>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</si>
  <si>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</si>
  <si>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</si>
  <si>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</si>
  <si>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</si>
  <si>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</si>
  <si>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</si>
  <si>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</si>
  <si>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</si>
  <si>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</si>
  <si>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</si>
  <si>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</si>
  <si>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</si>
  <si>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</si>
  <si>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</si>
  <si>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</si>
  <si>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</si>
  <si>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</si>
  <si>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</si>
  <si>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</si>
  <si>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</si>
  <si>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</si>
  <si>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</si>
  <si>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</si>
  <si>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</si>
  <si>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</si>
  <si>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</si>
  <si>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</si>
  <si>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</si>
  <si>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</si>
  <si>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</si>
  <si>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</si>
  <si>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</si>
  <si>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</si>
  <si>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</si>
  <si>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</si>
  <si>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</si>
  <si>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</si>
  <si>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</si>
  <si>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</si>
  <si>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</si>
  <si>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</si>
  <si>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</si>
  <si>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</si>
  <si>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</si>
  <si>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</si>
  <si>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</si>
  <si>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</si>
  <si>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</si>
  <si>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</si>
  <si>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</si>
  <si>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</si>
  <si>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</si>
  <si>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</si>
  <si>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</si>
  <si>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</si>
  <si>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</si>
  <si>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</si>
  <si>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</si>
  <si>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</si>
  <si>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</si>
  <si>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</si>
  <si>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</si>
  <si>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</si>
  <si>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</si>
  <si>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</si>
  <si>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</si>
  <si>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</si>
  <si>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</si>
  <si>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</si>
  <si>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</si>
  <si>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</si>
  <si>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</si>
  <si>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</si>
  <si>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</si>
  <si>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Stratégies Énergétiques (S.É.) et l'AQLPA</t>
  </si>
  <si>
    <t>Externe</t>
  </si>
  <si>
    <t>Montréal</t>
  </si>
  <si>
    <t>Plus de 40 ans</t>
  </si>
  <si>
    <t>Me D. Neuman</t>
  </si>
  <si>
    <t>Non applicable</t>
  </si>
  <si>
    <t>Non applicable.</t>
  </si>
  <si>
    <t>M.André Bélilse</t>
  </si>
  <si>
    <t>Frampton</t>
  </si>
  <si>
    <t>M. Jean Schiettekatte</t>
  </si>
  <si>
    <t>Sainte-Adèle</t>
  </si>
  <si>
    <t>décembre</t>
  </si>
  <si>
    <t>R-4122 Ph3a</t>
  </si>
  <si>
    <t>Phase 3a: Du 16 sept. 2020 au 11 nov. 2020</t>
  </si>
  <si>
    <t>Plus de 33 ans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</si>
</sst>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7">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198</v>
      </c>
      <c r="C5" s="178" t="s">
        <v>16</v>
      </c>
      <c r="D5" s="187" t="s">
        <v>199</v>
      </c>
      <c r="E5" s="4"/>
      <c r="F5" s="4"/>
      <c r="G5" s="4"/>
      <c r="H5" s="4"/>
      <c r="I5" s="4"/>
      <c r="J5" s="4"/>
      <c r="K5" s="4"/>
      <c r="L5" s="4"/>
      <c r="M5" s="4"/>
      <c r="N5" s="4"/>
      <c r="O5" s="4"/>
      <c r="P5" s="4"/>
    </row>
    <row r="6" spans="1:16" ht="18.75" customHeight="1">
      <c r="A6" s="179" t="s">
        <v>1</v>
      </c>
      <c r="B6" s="305" t="s">
        <v>186</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200</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193</v>
      </c>
      <c r="B17" s="192" t="s">
        <v>189</v>
      </c>
      <c r="C17" s="192" t="s">
        <v>187</v>
      </c>
      <c r="D17" s="193" t="s">
        <v>194</v>
      </c>
      <c r="E17" s="9"/>
      <c r="F17" s="4"/>
      <c r="G17" s="4"/>
      <c r="H17" s="4"/>
      <c r="I17" s="4"/>
      <c r="J17" s="4"/>
      <c r="K17" s="4"/>
      <c r="L17" s="4"/>
      <c r="M17" s="4"/>
      <c r="N17" s="4"/>
      <c r="O17" s="4"/>
      <c r="P17" s="4"/>
    </row>
    <row r="18" spans="1:16" ht="27" customHeight="1">
      <c r="A18" s="194" t="s">
        <v>195</v>
      </c>
      <c r="B18" s="195" t="s">
        <v>189</v>
      </c>
      <c r="C18" s="195" t="s">
        <v>187</v>
      </c>
      <c r="D18" s="196" t="s">
        <v>196</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11 décembre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R-4122 Ph3a</v>
      </c>
      <c r="C4" s="211" t="s">
        <v>16</v>
      </c>
      <c r="D4" s="128" t="str">
        <f>Identification!D5</f>
        <v>Phase 3a: Du 16 sept. 2020 au 11 nov. 2020</v>
      </c>
      <c r="E4" s="11"/>
      <c r="F4" s="4"/>
      <c r="G4" s="4"/>
      <c r="H4" s="4"/>
      <c r="I4" s="4"/>
      <c r="J4" s="4"/>
      <c r="K4" s="4"/>
      <c r="L4" s="4"/>
      <c r="M4" s="4"/>
      <c r="N4" s="4"/>
      <c r="O4" s="4"/>
      <c r="P4" s="4"/>
    </row>
    <row r="5" spans="1:16" ht="26.25" customHeight="1">
      <c r="A5" s="179" t="s">
        <v>1</v>
      </c>
      <c r="B5" s="323" t="str">
        <f>Identification!B6:D6</f>
        <v>Stratégies Énergétiques (S.É.) et l'AQLPA</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29.5</v>
      </c>
      <c r="C9" s="301">
        <f>Honoraires!D14</f>
        <v>12.3</v>
      </c>
      <c r="D9" s="129">
        <f>Honoraires!H14</f>
        <v>14417.87</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24.2</v>
      </c>
      <c r="C11" s="301">
        <f>Honoraires!D20</f>
        <v>8.5</v>
      </c>
      <c r="D11" s="129">
        <f>Honoraires!H20</f>
        <v>8671.03</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53.7</v>
      </c>
      <c r="C19" s="247">
        <f>C9+C11+C13+C15+C17</f>
        <v>20.8</v>
      </c>
      <c r="D19" s="248">
        <f>D9+D11+D13+D15+D17</f>
        <v>23088.9</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692.67</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692.67</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23781.57</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11 décembre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R-4122 Ph3a</v>
      </c>
      <c r="D4" s="388" t="s">
        <v>16</v>
      </c>
      <c r="E4" s="389"/>
      <c r="F4" s="383" t="str">
        <f>Identification!D5</f>
        <v>Phase 3a: Du 16 sept. 2020 au 11 nov. 2020</v>
      </c>
      <c r="G4" s="384"/>
      <c r="H4" s="385"/>
      <c r="I4" s="11"/>
      <c r="J4" s="11"/>
      <c r="K4" s="11"/>
      <c r="L4" s="11"/>
      <c r="M4" s="11"/>
      <c r="N4" s="11"/>
      <c r="O4" s="11"/>
      <c r="P4" s="11"/>
      <c r="Q4" s="11"/>
    </row>
    <row r="5" spans="1:17" ht="26.25" customHeight="1">
      <c r="A5" s="133" t="s">
        <v>1</v>
      </c>
      <c r="B5" s="134"/>
      <c r="C5" s="323" t="str">
        <f>Identification!B6</f>
        <v>Stratégies Énergétiques (S.É.) et l'AQLPA</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29.5</v>
      </c>
      <c r="D10" s="252">
        <v>12.3</v>
      </c>
      <c r="E10" s="253">
        <v>300</v>
      </c>
      <c r="F10" s="172">
        <f>ROUND(((D10*E10)+(C10*E10)),2)</f>
        <v>12540</v>
      </c>
      <c r="G10" s="259">
        <f>ROUNDUP(F10*0.05,2)+ROUNDUP(F10*0.09975,2)</f>
        <v>1877.87</v>
      </c>
      <c r="H10" s="169">
        <f>ROUND(F10+G10,2)</f>
        <v>14417.87</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29.5</v>
      </c>
      <c r="D14" s="161">
        <f>SUM(D10:D13)</f>
        <v>12.3</v>
      </c>
      <c r="E14" s="361"/>
      <c r="F14" s="162">
        <f>F10+F11+F12+F13</f>
        <v>12540</v>
      </c>
      <c r="G14" s="162">
        <f>G10+G11+G12+G13</f>
        <v>1877.87</v>
      </c>
      <c r="H14" s="163">
        <f>ROUND(F14+G14,2)</f>
        <v>14417.87</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M.André Bélilse</v>
      </c>
      <c r="C16" s="252">
        <v>9.8</v>
      </c>
      <c r="D16" s="252"/>
      <c r="E16" s="253">
        <v>240</v>
      </c>
      <c r="F16" s="172">
        <f>ROUND(((D16*E16)+(C16*E16)),2)</f>
        <v>2352</v>
      </c>
      <c r="G16" s="259"/>
      <c r="H16" s="169">
        <f>ROUND(F16+G16,2)</f>
        <v>2352</v>
      </c>
      <c r="I16" s="11"/>
      <c r="J16" s="11"/>
      <c r="K16" s="11"/>
      <c r="L16" s="11"/>
      <c r="M16" s="11"/>
      <c r="N16" s="11"/>
      <c r="O16" s="11"/>
      <c r="P16" s="11"/>
      <c r="Q16" s="11"/>
    </row>
    <row r="17" spans="1:17" ht="20.25" customHeight="1">
      <c r="A17" s="374"/>
      <c r="B17" s="149" t="str">
        <f>Identification!A18</f>
        <v>M. Jean Schiettekatte</v>
      </c>
      <c r="C17" s="254">
        <v>14.4</v>
      </c>
      <c r="D17" s="254">
        <v>8.5</v>
      </c>
      <c r="E17" s="255">
        <v>240</v>
      </c>
      <c r="F17" s="173">
        <f>ROUND(((D17*E17)+(C17*E17)),2)</f>
        <v>5496</v>
      </c>
      <c r="G17" s="259">
        <f>ROUNDUP(F17*0.05,2)+ROUNDUP(F17*0.09975,2)</f>
        <v>823.03</v>
      </c>
      <c r="H17" s="170">
        <f>ROUND(F17+G17,2)</f>
        <v>6319.03</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24.2</v>
      </c>
      <c r="D20" s="161">
        <f>SUM(D16:D19)</f>
        <v>8.5</v>
      </c>
      <c r="E20" s="361"/>
      <c r="F20" s="162">
        <f>F16+F17+F18+F19</f>
        <v>7848</v>
      </c>
      <c r="G20" s="162">
        <f>G16+G17+G18+G19</f>
        <v>823.03</v>
      </c>
      <c r="H20" s="163">
        <f>ROUND(F20+G20,2)</f>
        <v>8671.03</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20388</v>
      </c>
      <c r="G32" s="244">
        <f>G14+G20+G24+G28+G30</f>
        <v>2700.9</v>
      </c>
      <c r="H32" s="245">
        <f>H14+H20+H24+H28+H30</f>
        <v>23088.9</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11 décembre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R-4122 Ph3a</v>
      </c>
      <c r="C4" s="404" t="s">
        <v>16</v>
      </c>
      <c r="D4" s="405"/>
      <c r="E4" s="406" t="str">
        <f>Identification!D5</f>
        <v>Phase 3a: Du 16 sept. 2020 au 11 nov. 2020</v>
      </c>
      <c r="F4" s="407"/>
      <c r="G4" s="11"/>
      <c r="H4" s="11"/>
      <c r="I4" s="11"/>
      <c r="J4" s="11"/>
      <c r="K4" s="11"/>
      <c r="L4" s="11"/>
      <c r="M4" s="11"/>
      <c r="N4" s="11"/>
      <c r="O4" s="11"/>
      <c r="P4" s="11"/>
    </row>
    <row r="5" spans="1:16" ht="26.25" customHeight="1">
      <c r="A5" s="10" t="s">
        <v>1</v>
      </c>
      <c r="B5" s="408" t="str">
        <f>Identification!B6:D6</f>
        <v>Stratégies Énergétiques (S.É.) et l'AQLPA</v>
      </c>
      <c r="C5" s="409"/>
      <c r="D5" s="409"/>
      <c r="E5" s="409"/>
      <c r="F5" s="410"/>
      <c r="G5" s="11"/>
      <c r="H5" s="11"/>
      <c r="I5" s="11"/>
      <c r="J5" s="11"/>
      <c r="K5" s="11"/>
      <c r="L5" s="11"/>
      <c r="M5" s="11"/>
      <c r="N5" s="11"/>
      <c r="O5" s="11"/>
      <c r="P5" s="11"/>
    </row>
    <row r="6" spans="1:16" ht="26.25" customHeight="1">
      <c r="A6" s="18" t="s">
        <v>109</v>
      </c>
      <c r="B6" s="398" t="s">
        <v>191</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f>ROUNDUP(D10*0.05,2)+ROUNDUP(D10*0.09975,2)</f>
        <v>0</v>
      </c>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11 décembre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1" sqref="C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R-4122 Ph3a</v>
      </c>
      <c r="D4" s="432" t="s">
        <v>16</v>
      </c>
      <c r="E4" s="433"/>
      <c r="F4" s="428" t="str">
        <f>Identification!D5</f>
        <v>Phase 3a: Du 16 sept. 2020 au 11 nov. 2020</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192</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11 décembre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9">
      <selection activeCell="A29" sqref="A29:E29"/>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R-4122 Ph3a</v>
      </c>
      <c r="E2" s="446"/>
      <c r="F2" s="446"/>
      <c r="G2" s="446"/>
      <c r="H2" s="447"/>
      <c r="I2" s="447"/>
      <c r="J2" s="84"/>
      <c r="K2" s="94"/>
      <c r="L2" s="94"/>
      <c r="M2" s="94"/>
      <c r="N2" s="94"/>
      <c r="O2" s="94"/>
      <c r="P2" s="94"/>
    </row>
    <row r="3" spans="1:16" ht="21.75" customHeight="1">
      <c r="A3" s="83" t="s">
        <v>1</v>
      </c>
      <c r="B3" s="83"/>
      <c r="C3" s="95"/>
      <c r="D3" s="445" t="str">
        <f>Identification!B6</f>
        <v>Stratégies Énergétiques (S.É.) et l'AQLPA</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188</v>
      </c>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197</v>
      </c>
      <c r="E13" s="452">
        <v>2020</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188</v>
      </c>
      <c r="C26" s="440"/>
      <c r="D26" s="440"/>
      <c r="E26" s="440"/>
      <c r="F26" s="88" t="s">
        <v>130</v>
      </c>
      <c r="G26" s="113"/>
      <c r="H26" s="113"/>
      <c r="I26" s="83"/>
      <c r="J26" s="83"/>
      <c r="K26" s="99"/>
      <c r="L26" s="99"/>
      <c r="M26" s="99"/>
      <c r="N26" s="99"/>
      <c r="O26" s="99"/>
      <c r="P26" s="99"/>
    </row>
    <row r="27" spans="1:16" ht="21" customHeight="1">
      <c r="A27" s="79" t="s">
        <v>131</v>
      </c>
      <c r="B27" s="92"/>
      <c r="C27" s="89" t="s">
        <v>132</v>
      </c>
      <c r="D27" s="114" t="s">
        <v>197</v>
      </c>
      <c r="E27" s="452">
        <v>2020</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11 décembre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Ph3 a </dc:title>
  <dc:subject>Demande de remboursement de frais de SÉ-AQLPA - Phase 3A</dc:subject>
  <dc:creator>SÉ pour SÉ-AQLPA</dc:creator>
  <cp:keywords/>
  <dc:description/>
  <cp:lastModifiedBy>nouve</cp:lastModifiedBy>
  <cp:lastPrinted>2009-07-03T19:42:58Z</cp:lastPrinted>
  <dcterms:created xsi:type="dcterms:W3CDTF">2003-06-11T13:22:16Z</dcterms:created>
  <dcterms:modified xsi:type="dcterms:W3CDTF">2020-12-11T20:29:56Z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5478700.00000000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 - Phase 3A</vt:lpwstr>
  </property>
  <property fmtid="{D5CDD505-2E9C-101B-9397-08002B2CF9AE}" pid="20" name="Numéroplumit">
    <vt:lpwstr>0317</vt:lpwstr>
  </property>
  <property fmtid="{D5CDD505-2E9C-101B-9397-08002B2CF9AE}" pid="21" name="Cotedepiè">
    <vt:lpwstr>C-SÉ-AQLPA-0037</vt:lpwstr>
  </property>
  <property fmtid="{D5CDD505-2E9C-101B-9397-08002B2CF9AE}" pid="22" name="Anciennomdudocume">
    <vt:lpwstr>RDÉ R4122-2020 GI CT 2021 2022 RA 2029 2020-SÉ-AQLPA-FRAIS 2020 12 11 0037 Ph3 Dm frais TR.xls</vt:lpwstr>
  </property>
  <property fmtid="{D5CDD505-2E9C-101B-9397-08002B2CF9AE}" pid="23" name="_dlc_Doc">
    <vt:lpwstr>W2HFWTQUJJY6-550193615-393</vt:lpwstr>
  </property>
  <property fmtid="{D5CDD505-2E9C-101B-9397-08002B2CF9AE}" pid="24" name="_dlc_DocIdItemGu">
    <vt:lpwstr>979cda29-3e38-49c6-b54b-6e9d61a189c0</vt:lpwstr>
  </property>
  <property fmtid="{D5CDD505-2E9C-101B-9397-08002B2CF9AE}" pid="25" name="_dlc_DocIdU">
    <vt:lpwstr>http://s10mtlweb:8081/519/_layouts/15/DocIdRedir.aspx?ID=W2HFWTQUJJY6-550193615-393, W2HFWTQUJJY6-550193615-393</vt:lpwstr>
  </property>
  <property fmtid="{D5CDD505-2E9C-101B-9397-08002B2CF9AE}" pid="26" name="display_urn:schemas-microsoft-com:office:office#Edit">
    <vt:lpwstr>Eccles, Natalie</vt:lpwstr>
  </property>
  <property fmtid="{D5CDD505-2E9C-101B-9397-08002B2CF9AE}" pid="27" name="Cote de pié">
    <vt:lpwstr>C-SÉ-AQLPA-0037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317.000000000000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