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32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<sst xmlns="http://schemas.openxmlformats.org/spreadsheetml/2006/main" count="258" uniqueCount="184">
  <si>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</si>
  <si>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</si>
  <si>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</si>
  <si>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</si>
  <si>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</si>
  <si>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</si>
  <si>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</si>
  <si>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</si>
  <si>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</si>
  <si>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</si>
  <si>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</si>
  <si>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</si>
  <si>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</si>
  <si>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</si>
  <si>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</si>
  <si>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</si>
  <si>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</si>
  <si>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</si>
  <si>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</si>
  <si>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</si>
  <si>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</si>
  <si>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</si>
  <si>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</si>
  <si>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</si>
  <si>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</si>
  <si>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</si>
  <si>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</si>
  <si>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</si>
  <si>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</si>
  <si>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</si>
  <si>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</si>
  <si>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</si>
  <si>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</si>
  <si>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</si>
  <si>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</si>
  <si>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</si>
  <si>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</si>
  <si>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</si>
  <si>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</si>
  <si>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</si>
  <si>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</si>
  <si>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</si>
  <si>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</si>
  <si>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</si>
  <si>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</si>
  <si>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</si>
  <si>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</si>
  <si>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</si>
  <si>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</si>
  <si>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</si>
  <si>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</si>
  <si>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</si>
  <si>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</si>
  <si>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</si>
  <si>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</si>
  <si>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</si>
  <si>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</si>
  <si>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</si>
  <si>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</si>
  <si>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</si>
  <si>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</si>
  <si>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</si>
  <si>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</si>
  <si>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</si>
  <si>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</si>
  <si>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</si>
  <si>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</si>
  <si>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</si>
  <si>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</si>
  <si>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</si>
  <si>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</si>
  <si>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</si>
  <si>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</si>
  <si>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</si>
  <si>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</si>
  <si>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</si>
  <si>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</si>
  <si>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</si>
  <si>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</si>
  <si>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</si>
  <si>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</si>
  <si>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</si>
  <si>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</si>
  <si>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</si>
  <si>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</si>
  <si>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</si>
  <si>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</si>
  <si>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</si>
  <si>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</si>
  <si>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</si>
  <si>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</si>
  <si>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</si>
  <si>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</si>
  <si>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</si>
  <si>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</si>
  <si>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</si>
  <si>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</si>
  <si>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</si>
  <si>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</si>
  <si>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</si>
  <si>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</si>
  <si>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</si>
  <si>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</si>
  <si>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</si>
  <si>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</si>
  <si>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</si>
  <si>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</si>
  <si>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</si>
  <si>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</si>
  <si>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</si>
  <si>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</si>
  <si>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</si>
  <si>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</si>
  <si>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</si>
  <si>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</si>
  <si>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</si>
  <si>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</si>
  <si>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</si>
  <si>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</si>
  <si>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</si>
  <si>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</si>
  <si>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</si>
  <si>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</si>
  <si>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</si>
  <si>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</si>
  <si>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</si>
  <si>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</si>
  <si>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</si>
  <si>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</si>
  <si>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</si>
  <si>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</si>
  <si>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</si>
  <si>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</si>
  <si>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</si>
  <si>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</si>
  <si>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</si>
  <si>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</si>
  <si>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</si>
  <si>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</si>
  <si>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</si>
  <si>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</si>
  <si>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</si>
  <si>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</si>
  <si>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</si>
  <si>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</si>
  <si>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</si>
  <si>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</si>
  <si>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</si>
  <si>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</si>
  <si>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</si>
  <si>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</si>
  <si>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</si>
  <si>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</si>
  <si>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</si>
  <si>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</si>
  <si>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</si>
  <si>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</si>
  <si>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</si>
  <si>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</si>
  <si>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</si>
  <si>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</si>
  <si>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</si>
  <si>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</si>
  <si>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</si>
  <si>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</si>
  <si>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</si>
  <si>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</si>
  <si>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</si>
  <si>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</si>
  <si>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</si>
  <si>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</si>
  <si>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</si>
  <si>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R-4127-2020</t>
  </si>
  <si>
    <t>Juillet 2020 - Novembre 2020</t>
  </si>
  <si>
    <t>Association Hôtellerie Québec et Association Restauration Québec</t>
  </si>
  <si>
    <t>Non</t>
  </si>
  <si>
    <t>Me Steve Cadrin</t>
  </si>
  <si>
    <t>plus de 15 ans</t>
  </si>
  <si>
    <t>externe</t>
  </si>
  <si>
    <t>2955, rue Jules-Brillant # 301, Laval (Qc) H7P 6B2</t>
  </si>
  <si>
    <t>Marcel Paul Raymond</t>
  </si>
  <si>
    <t>110-2200 Harriel-Quimby, St-Laurent (Qc)        H4R 0L2</t>
  </si>
  <si>
    <t>Laval</t>
  </si>
  <si>
    <t>novembre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</si>
</sst>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v>0</v>
      </c>
      <c r="E8" s="4"/>
      <c r="F8" s="4"/>
      <c r="G8" s="4"/>
      <c r="H8" s="4"/>
      <c r="I8" s="4"/>
      <c r="J8" s="4"/>
      <c r="K8" s="4"/>
      <c r="L8" s="4"/>
      <c r="M8" s="4"/>
      <c r="N8" s="4"/>
      <c r="O8" s="4"/>
      <c r="P8" s="4"/>
    </row>
    <row r="9" spans="1:16" ht="18.75" customHeight="1">
      <c r="A9" s="311" t="s">
        <v>133</v>
      </c>
      <c r="B9" s="312"/>
      <c r="C9" s="313"/>
      <c r="D9" s="184"/>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177</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R-4127-2020</v>
      </c>
      <c r="C4" s="205" t="s">
        <v>16</v>
      </c>
      <c r="D4" s="127" t="str">
        <f>Identification!D5</f>
        <v>Juillet 2020 - Novembre 2020</v>
      </c>
      <c r="E4" s="11"/>
      <c r="F4" s="4"/>
      <c r="G4" s="4"/>
      <c r="H4" s="4"/>
      <c r="I4" s="4"/>
      <c r="J4" s="4"/>
      <c r="K4" s="4"/>
      <c r="L4" s="4"/>
      <c r="M4" s="4"/>
      <c r="N4" s="4"/>
      <c r="O4" s="4"/>
      <c r="P4" s="4"/>
    </row>
    <row r="5" spans="1:16" ht="26.25" customHeight="1">
      <c r="A5" s="175" t="s">
        <v>1</v>
      </c>
      <c r="B5" s="341" t="str">
        <f>Identification!B6:D6</f>
        <v>Association Hôtellerie Québec et Association Restauration Québec</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39</v>
      </c>
      <c r="C9" s="297">
        <f>Honoraires!D14</f>
        <v>23</v>
      </c>
      <c r="D9" s="128">
        <f>Honoraires!H14</f>
        <v>18600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88</v>
      </c>
      <c r="C11" s="297">
        <f>Honoraires!D20</f>
        <v>18</v>
      </c>
      <c r="D11" s="128">
        <f>Honoraires!H20</f>
        <v>25440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127</v>
      </c>
      <c r="C17" s="240">
        <f>C9+C11+C13+C15</f>
        <v>41</v>
      </c>
      <c r="D17" s="241">
        <f>D9+D11+D13+D15</f>
        <v>44040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1321.2</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1321.2</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45361.2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R-4127-2020</v>
      </c>
      <c r="D4" s="372" t="s">
        <v>16</v>
      </c>
      <c r="E4" s="373"/>
      <c r="F4" s="367" t="str">
        <f>Identification!D5</f>
        <v>Juillet 2020 - Novembre 2020</v>
      </c>
      <c r="G4" s="368"/>
      <c r="H4" s="369"/>
      <c r="I4" s="11"/>
      <c r="J4" s="11"/>
      <c r="K4" s="11"/>
      <c r="L4" s="11"/>
      <c r="M4" s="11"/>
      <c r="N4" s="11"/>
      <c r="O4" s="11"/>
      <c r="P4" s="11"/>
      <c r="Q4" s="11"/>
    </row>
    <row r="5" spans="1:17" ht="26.25" customHeight="1">
      <c r="A5" s="131" t="s">
        <v>1</v>
      </c>
      <c r="B5" s="132"/>
      <c r="C5" s="341" t="str">
        <f>Identification!B6</f>
        <v>Association Hôtellerie Québec et Association Restauration Québec</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Steve Cadrin</v>
      </c>
      <c r="C10" s="245">
        <v>39</v>
      </c>
      <c r="D10" s="245">
        <v>23</v>
      </c>
      <c r="E10" s="246">
        <v>300</v>
      </c>
      <c r="F10" s="169">
        <f>ROUND(((D10*E10)+(C10*E10)),2)</f>
        <v>18600</v>
      </c>
      <c r="G10" s="252"/>
      <c r="H10" s="166">
        <f>ROUND(F10+G10,2)</f>
        <v>18600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39</v>
      </c>
      <c r="D14" s="159">
        <f>SUM(D10:D13)</f>
        <v>23</v>
      </c>
      <c r="E14" s="361"/>
      <c r="F14" s="160">
        <f>F10+F11+F12+F13</f>
        <v>18600</v>
      </c>
      <c r="G14" s="160">
        <f>G10+G11+G12+G13</f>
        <v>0</v>
      </c>
      <c r="H14" s="161">
        <f>ROUND(F14+G14,2)</f>
        <v>18600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Marcel Paul Raymond</v>
      </c>
      <c r="C16" s="245">
        <v>88</v>
      </c>
      <c r="D16" s="245">
        <v>18</v>
      </c>
      <c r="E16" s="246">
        <v>240</v>
      </c>
      <c r="F16" s="169">
        <f>ROUND(((D16*E16)+(C16*E16)),2)</f>
        <v>25440</v>
      </c>
      <c r="G16" s="252"/>
      <c r="H16" s="166">
        <f>ROUND(F16+G16,2)</f>
        <v>25440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88</v>
      </c>
      <c r="D20" s="159">
        <f>SUM(D16:D19)</f>
        <v>18</v>
      </c>
      <c r="E20" s="361"/>
      <c r="F20" s="160">
        <f>F16+F17+F18+F19</f>
        <v>25440</v>
      </c>
      <c r="G20" s="160">
        <f>G16+G17+G18+G19</f>
        <v>0</v>
      </c>
      <c r="H20" s="161">
        <f>ROUND(F20+G20,2)</f>
        <v>25440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44040</v>
      </c>
      <c r="G30" s="237">
        <f>G14+G20+G24+G28</f>
        <v>0</v>
      </c>
      <c r="H30" s="238">
        <f>H14+H20+H24+H28</f>
        <v>44040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R-4127-2020</v>
      </c>
      <c r="C4" s="389" t="s">
        <v>16</v>
      </c>
      <c r="D4" s="390"/>
      <c r="E4" s="391" t="str">
        <f>Identification!D5</f>
        <v>Juillet 2020 - Novembre 2020</v>
      </c>
      <c r="F4" s="392"/>
      <c r="G4" s="11"/>
      <c r="H4" s="11"/>
      <c r="I4" s="11"/>
      <c r="J4" s="11"/>
      <c r="K4" s="11"/>
      <c r="L4" s="11"/>
      <c r="M4" s="11"/>
      <c r="N4" s="11"/>
      <c r="O4" s="11"/>
      <c r="P4" s="11"/>
    </row>
    <row r="5" spans="1:16" ht="26.25" customHeight="1">
      <c r="A5" s="10" t="s">
        <v>1</v>
      </c>
      <c r="B5" s="393" t="str">
        <f>Identification!B6:D6</f>
        <v>Association Hôtellerie Québec et Association Restauration Québec</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R-4127-2020</v>
      </c>
      <c r="D4" s="428" t="s">
        <v>16</v>
      </c>
      <c r="E4" s="429"/>
      <c r="F4" s="424" t="str">
        <f>Identification!D5</f>
        <v>Juillet 2020 - Novembre 2020</v>
      </c>
      <c r="G4" s="425"/>
      <c r="H4" s="11"/>
      <c r="I4" s="4"/>
      <c r="J4" s="4"/>
      <c r="K4" s="4"/>
      <c r="L4" s="4"/>
      <c r="M4" s="4"/>
      <c r="N4" s="4"/>
      <c r="O4" s="4"/>
      <c r="P4" s="4"/>
    </row>
    <row r="5" spans="1:16" ht="26.25" customHeight="1">
      <c r="A5" s="416" t="s">
        <v>1</v>
      </c>
      <c r="B5" s="417"/>
      <c r="C5" s="418" t="str">
        <f>Identification!B6</f>
        <v>Association Hôtellerie Québec et Association Restauration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R-4127-2020</v>
      </c>
      <c r="E2" s="444"/>
      <c r="F2" s="444"/>
      <c r="G2" s="444"/>
      <c r="H2" s="445"/>
      <c r="I2" s="445"/>
      <c r="J2" s="83"/>
      <c r="K2" s="93"/>
      <c r="L2" s="93"/>
      <c r="M2" s="93"/>
      <c r="N2" s="93"/>
      <c r="O2" s="93"/>
      <c r="P2" s="93"/>
    </row>
    <row r="3" spans="1:16" ht="21.75" customHeight="1">
      <c r="A3" s="82" t="s">
        <v>1</v>
      </c>
      <c r="B3" s="82"/>
      <c r="C3" s="94"/>
      <c r="D3" s="443" t="str">
        <f>Identification!B6</f>
        <v>Association Hôtellerie Québec et Association Restauration Québec</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176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182</v>
      </c>
      <c r="C12" s="446"/>
      <c r="D12" s="446"/>
      <c r="E12" s="446"/>
      <c r="F12" s="87" t="s">
        <v>95</v>
      </c>
      <c r="G12" s="112"/>
      <c r="H12" s="112"/>
      <c r="I12" s="82"/>
      <c r="J12" s="82"/>
      <c r="K12" s="98"/>
      <c r="L12" s="98"/>
      <c r="M12" s="98"/>
      <c r="N12" s="98"/>
      <c r="O12" s="98"/>
      <c r="P12" s="98"/>
    </row>
    <row r="13" spans="1:16" ht="21" customHeight="1">
      <c r="A13" s="78" t="s">
        <v>96</v>
      </c>
      <c r="B13" s="91">
        <v>30</v>
      </c>
      <c r="C13" s="88" t="s">
        <v>97</v>
      </c>
      <c r="D13" s="113" t="s">
        <v>183</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2020-11-30T21:04:52Z</cp:lastPrinted>
  <dcterms:created xsi:type="dcterms:W3CDTF">2003-06-11T13:22:16Z</dcterms:created>
  <dcterms:modified xsi:type="dcterms:W3CDTF">2020-11-30T21:05:29Z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541</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5445300.00000000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0260</vt:lpwstr>
  </property>
  <property fmtid="{D5CDD505-2E9C-101B-9397-08002B2CF9AE}" pid="21" name="Cotedepiè">
    <vt:lpwstr>C-AHQ-ARQ-0016</vt:lpwstr>
  </property>
  <property fmtid="{D5CDD505-2E9C-101B-9397-08002B2CF9AE}" pid="22" name="Anciennomdudocume">
    <vt:lpwstr>R-4127-2020 - Demande de paiement de frais de l'AHQ-ARQ.xls</vt:lpwstr>
  </property>
  <property fmtid="{D5CDD505-2E9C-101B-9397-08002B2CF9AE}" pid="23" name="_dlc_Doc">
    <vt:lpwstr>W2HFWTQUJJY6-1413122393-53</vt:lpwstr>
  </property>
  <property fmtid="{D5CDD505-2E9C-101B-9397-08002B2CF9AE}" pid="24" name="_dlc_DocIdItemGu">
    <vt:lpwstr>64755d0c-0c14-4cb2-8847-c1a483005d14</vt:lpwstr>
  </property>
  <property fmtid="{D5CDD505-2E9C-101B-9397-08002B2CF9AE}" pid="25" name="_dlc_DocIdU">
    <vt:lpwstr>http://s10mtlweb:8081/541/_layouts/15/DocIdRedir.aspx?ID=W2HFWTQUJJY6-1413122393-53, W2HFWTQUJJY6-1413122393-53</vt:lpwstr>
  </property>
  <property fmtid="{D5CDD505-2E9C-101B-9397-08002B2CF9AE}" pid="26" name="display_urn:schemas-microsoft-com:office:office#Edit">
    <vt:lpwstr>Compte système</vt:lpwstr>
  </property>
  <property fmtid="{D5CDD505-2E9C-101B-9397-08002B2CF9AE}" pid="27" name="Cote de pié">
    <vt:lpwstr>C-AHQ-ARQ-0016</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260.000000000000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