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9915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<sst xmlns="http://schemas.openxmlformats.org/spreadsheetml/2006/main" count="119" uniqueCount="88">
  <si>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</si>
  <si>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</si>
  <si>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</si>
  <si>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</si>
  <si>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</si>
  <si>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</si>
  <si>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</si>
  <si>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</si>
  <si>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</si>
  <si>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</si>
  <si>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</si>
  <si>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</si>
  <si>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</si>
  <si>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</si>
  <si>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</si>
  <si>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</si>
  <si>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</si>
  <si>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</si>
  <si>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</si>
  <si>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</si>
  <si>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</si>
  <si>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</si>
  <si>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</si>
  <si>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</si>
  <si>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</si>
  <si>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</si>
  <si>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</si>
  <si>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</si>
  <si>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</si>
  <si>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</si>
  <si>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</si>
  <si>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</si>
  <si>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</si>
  <si>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</si>
  <si>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</si>
  <si>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</si>
  <si>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</si>
  <si>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</si>
  <si>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</si>
  <si>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</si>
  <si>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</si>
  <si>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</si>
  <si>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</si>
  <si>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</si>
  <si>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</si>
  <si>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</si>
  <si>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</si>
  <si>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</si>
  <si>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</si>
  <si>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</si>
  <si>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</si>
  <si>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</si>
  <si>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</si>
  <si>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</si>
  <si>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</si>
  <si>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</si>
  <si>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</si>
  <si>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</si>
  <si>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</si>
  <si>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</si>
  <si>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</si>
  <si>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</si>
  <si>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</si>
  <si>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</si>
  <si>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</si>
  <si>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</si>
  <si>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</si>
  <si>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</si>
  <si>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</si>
  <si>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</si>
  <si>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Regroupement des organismes environnementaux en énergie (ROEÉ)</t>
  </si>
  <si>
    <t>Oui</t>
  </si>
  <si>
    <t>s.o.</t>
  </si>
  <si>
    <t xml:space="preserve">Franklin S. Gertler </t>
  </si>
  <si>
    <t>externe</t>
  </si>
  <si>
    <t>Bertrand Schepper</t>
  </si>
  <si>
    <t xml:space="preserve">Jean-Pierre Finet </t>
  </si>
  <si>
    <t>15+</t>
  </si>
  <si>
    <t>507 Place d'Armes, suite 1701, Montréal, Québec, H2Y 2W8</t>
  </si>
  <si>
    <t>1085, rue Saint-Jean, Longueuil, Québec, J4H 2Z3</t>
  </si>
  <si>
    <t>Laurence Leduc-Primeau</t>
  </si>
  <si>
    <t>4416, rue Fabre, Montréal, Québec, H2J 3V3</t>
  </si>
  <si>
    <t>Voir la DDI ainsi que le formulaire de sujets et la lettre de dépôt.</t>
  </si>
  <si>
    <t>Gabrielle Champîgny</t>
  </si>
  <si>
    <t>2-1250, Boulevard St-Joseph Est, Montréal, Québec, H2J 1L8</t>
  </si>
  <si>
    <t>35+</t>
  </si>
  <si>
    <t>5-</t>
  </si>
  <si>
    <t>R-4127-2020 _  HQ MESURES DE SOUTIEN AU DÉVELOPP DE LA PRODUC EN SERRE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</si>
</sst>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)_ ;_ * \(#,##0\)_ ;_ * &quot;-&quot;_)_ ;_ @_ "/>
    <numFmt numFmtId="181" formatCode="_ * #,##0.00_)_ ;_ * \(#,##0.00\)_ ;_ * &quot;-&quot;??_)_ ;_ @_ 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170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170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170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170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170" fontId="12" fillId="34" borderId="50" xfId="0" applyNumberFormat="1" applyFont="1" applyFill="1" applyBorder="1" applyAlignment="1" applyProtection="1">
      <alignment vertical="center" wrapText="1"/>
      <protection/>
    </xf>
    <xf numFmtId="169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9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7" applyNumberFormat="1" applyFont="1" applyBorder="1" applyAlignment="1" applyProtection="1">
      <alignment horizontal="center" vertical="center" wrapText="1"/>
      <protection locked="0"/>
    </xf>
    <xf numFmtId="0" fontId="69" fillId="0" borderId="44" xfId="47" applyNumberFormat="1" applyFont="1" applyBorder="1" applyAlignment="1" applyProtection="1">
      <alignment horizontal="center" vertical="center" wrapText="1"/>
      <protection locked="0"/>
    </xf>
    <xf numFmtId="0" fontId="69" fillId="0" borderId="45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9" fontId="75" fillId="0" borderId="60" xfId="0" applyNumberFormat="1" applyFont="1" applyFill="1" applyBorder="1" applyAlignment="1" applyProtection="1">
      <alignment horizontal="left" vertical="center" indent="1"/>
      <protection/>
    </xf>
    <xf numFmtId="169" fontId="75" fillId="0" borderId="56" xfId="0" applyNumberFormat="1" applyFont="1" applyFill="1" applyBorder="1" applyAlignment="1" applyProtection="1">
      <alignment horizontal="left" vertical="center" indent="1"/>
      <protection/>
    </xf>
    <xf numFmtId="169" fontId="75" fillId="0" borderId="61" xfId="0" applyNumberFormat="1" applyFont="1" applyFill="1" applyBorder="1" applyAlignment="1" applyProtection="1">
      <alignment horizontal="left" vertical="center" indent="1"/>
      <protection/>
    </xf>
    <xf numFmtId="169" fontId="75" fillId="0" borderId="58" xfId="0" applyNumberFormat="1" applyFont="1" applyFill="1" applyBorder="1" applyAlignment="1" applyProtection="1">
      <alignment horizontal="left" vertical="center" indent="1"/>
      <protection/>
    </xf>
    <xf numFmtId="185" fontId="4" fillId="37" borderId="62" xfId="47" applyNumberFormat="1" applyFont="1" applyFill="1" applyBorder="1" applyAlignment="1" applyProtection="1">
      <alignment vertical="center" wrapText="1"/>
      <protection/>
    </xf>
    <xf numFmtId="185" fontId="4" fillId="37" borderId="63" xfId="47" applyNumberFormat="1" applyFont="1" applyFill="1" applyBorder="1" applyAlignment="1" applyProtection="1">
      <alignment vertical="center" wrapText="1"/>
      <protection/>
    </xf>
    <xf numFmtId="185" fontId="4" fillId="37" borderId="64" xfId="4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170" fontId="4" fillId="37" borderId="38" xfId="0" applyNumberFormat="1" applyFont="1" applyFill="1" applyBorder="1" applyAlignment="1" applyProtection="1">
      <alignment vertical="center"/>
      <protection/>
    </xf>
    <xf numFmtId="170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85" fontId="75" fillId="0" borderId="29" xfId="0" applyNumberFormat="1" applyFont="1" applyFill="1" applyBorder="1" applyAlignment="1" applyProtection="1">
      <alignment horizontal="center" vertical="center"/>
      <protection locked="0"/>
    </xf>
    <xf numFmtId="185" fontId="75" fillId="0" borderId="39" xfId="0" applyNumberFormat="1" applyFont="1" applyFill="1" applyBorder="1" applyAlignment="1" applyProtection="1">
      <alignment horizontal="center" vertical="center"/>
      <protection locked="0"/>
    </xf>
    <xf numFmtId="170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28" xfId="0" applyNumberFormat="1" applyFont="1" applyFill="1" applyBorder="1" applyAlignment="1" applyProtection="1">
      <alignment vertical="center"/>
      <protection locked="0"/>
    </xf>
    <xf numFmtId="185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2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170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0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9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9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9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69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9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9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9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9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85" fontId="4" fillId="33" borderId="84" xfId="47" applyNumberFormat="1" applyFont="1" applyFill="1" applyBorder="1" applyAlignment="1" applyProtection="1">
      <alignment horizontal="center" vertical="center" wrapText="1"/>
      <protection/>
    </xf>
    <xf numFmtId="185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85" fontId="4" fillId="33" borderId="37" xfId="47" applyNumberFormat="1" applyFont="1" applyFill="1" applyBorder="1" applyAlignment="1" applyProtection="1">
      <alignment horizontal="center" vertical="center" wrapText="1"/>
      <protection/>
    </xf>
    <xf numFmtId="185" fontId="4" fillId="33" borderId="36" xfId="47" applyNumberFormat="1" applyFont="1" applyFill="1" applyBorder="1" applyAlignment="1" applyProtection="1">
      <alignment horizontal="center" vertical="center" wrapText="1"/>
      <protection/>
    </xf>
    <xf numFmtId="185" fontId="4" fillId="33" borderId="89" xfId="47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9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9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9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8"/>
      <c r="B3" s="149"/>
      <c r="C3" s="149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0" t="str">
        <f>Identification!B4</f>
        <v>R-4127-2020 _  HQ MESURES DE SOUTIEN AU DÉVELOPP DE LA PRODUC EN SERRE</v>
      </c>
      <c r="C4" s="161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50" t="str">
        <f>Identification!B5</f>
        <v>Regroupement des organismes environnementaux en énergie (ROEÉ)</v>
      </c>
      <c r="C5" s="151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2" t="s">
        <v>2</v>
      </c>
      <c r="B6" s="153"/>
      <c r="C6" s="15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4" t="s">
        <v>3</v>
      </c>
      <c r="B7" s="162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5"/>
      <c r="B8" s="163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135</v>
      </c>
      <c r="C9" s="141">
        <f>Répartition!B30+Répartition!C30+Répartition!D30</f>
        <v>34233.81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83</v>
      </c>
      <c r="C11" s="141">
        <f>Répartition!E30+Répartition!F30+Répartition!G30+Répartition!H30</f>
        <v>21299.11875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19</v>
      </c>
      <c r="C15" s="141">
        <f>Répartition!K30+Répartition!L30</f>
        <v>1520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237</v>
      </c>
      <c r="C17" s="36">
        <f>C9+C11+C13+C15</f>
        <v>57052.92875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5" t="s">
        <v>12</v>
      </c>
      <c r="B19" s="156"/>
      <c r="C19" s="157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8" t="s">
        <v>13</v>
      </c>
      <c r="B20" s="159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8" t="s">
        <v>15</v>
      </c>
      <c r="B21" s="169"/>
      <c r="C21" s="27">
        <f>ROUND(0.03*C17,2)</f>
        <v>1711.59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8" t="s">
        <v>16</v>
      </c>
      <c r="B23" s="170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56</v>
      </c>
      <c r="B25" s="172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3" t="s">
        <v>17</v>
      </c>
      <c r="B27" s="174"/>
      <c r="C27" s="19">
        <f>C21+C23+C25</f>
        <v>1711.59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5" t="s">
        <v>18</v>
      </c>
      <c r="B29" s="176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6" t="s">
        <v>48</v>
      </c>
      <c r="B31" s="167"/>
      <c r="C31" s="84">
        <f>C17+C27+C29</f>
        <v>58764.518749999996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B4" sqref="B4:E4"/>
    </sheetView>
  </sheetViews>
  <sheetFormatPr defaultColWidth="11.57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84" t="s">
        <v>55</v>
      </c>
      <c r="B3" s="185"/>
      <c r="C3" s="185"/>
      <c r="D3" s="185"/>
      <c r="E3" s="185"/>
      <c r="F3" s="91"/>
    </row>
    <row r="4" spans="1:6" ht="24" customHeight="1">
      <c r="A4" s="5" t="s">
        <v>0</v>
      </c>
      <c r="B4" s="186" t="s">
        <v>87</v>
      </c>
      <c r="C4" s="187"/>
      <c r="D4" s="187"/>
      <c r="E4" s="188"/>
      <c r="F4" s="91"/>
    </row>
    <row r="5" spans="1:6" ht="19.5" customHeight="1">
      <c r="A5" s="6" t="s">
        <v>1</v>
      </c>
      <c r="B5" s="189" t="s">
        <v>70</v>
      </c>
      <c r="C5" s="190"/>
      <c r="D5" s="190"/>
      <c r="E5" s="191"/>
      <c r="F5" s="91"/>
    </row>
    <row r="6" spans="1:6" ht="15.75">
      <c r="A6" s="192" t="s">
        <v>20</v>
      </c>
      <c r="B6" s="193"/>
      <c r="C6" s="194"/>
      <c r="D6" s="85" t="s">
        <v>71</v>
      </c>
      <c r="E6" s="86"/>
      <c r="F6" s="91"/>
    </row>
    <row r="7" spans="1:6" ht="19.5" customHeight="1">
      <c r="A7" s="192" t="s">
        <v>34</v>
      </c>
      <c r="B7" s="195"/>
      <c r="C7" s="196"/>
      <c r="D7" s="87">
        <v>0</v>
      </c>
      <c r="E7" s="88"/>
      <c r="F7" s="91"/>
    </row>
    <row r="8" spans="1:6" ht="21.75" customHeight="1">
      <c r="A8" s="197" t="s">
        <v>35</v>
      </c>
      <c r="B8" s="198"/>
      <c r="C8" s="199"/>
      <c r="D8" s="200" t="s">
        <v>72</v>
      </c>
      <c r="E8" s="201"/>
      <c r="F8" s="91"/>
    </row>
    <row r="9" spans="1:6" ht="22.5" customHeight="1">
      <c r="A9" s="179" t="s">
        <v>45</v>
      </c>
      <c r="B9" s="180"/>
      <c r="C9" s="180"/>
      <c r="D9" s="180"/>
      <c r="E9" s="181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73</v>
      </c>
      <c r="B11" s="68" t="s">
        <v>85</v>
      </c>
      <c r="C11" s="68" t="s">
        <v>74</v>
      </c>
      <c r="D11" s="94">
        <v>300</v>
      </c>
      <c r="E11" s="73" t="s">
        <v>78</v>
      </c>
      <c r="F11" s="91"/>
    </row>
    <row r="12" spans="1:6" ht="30" customHeight="1">
      <c r="A12" s="45" t="s">
        <v>83</v>
      </c>
      <c r="B12" s="69" t="s">
        <v>86</v>
      </c>
      <c r="C12" s="69" t="s">
        <v>74</v>
      </c>
      <c r="D12" s="95">
        <v>135</v>
      </c>
      <c r="E12" s="74" t="s">
        <v>78</v>
      </c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75</v>
      </c>
      <c r="B15" s="67">
        <v>11</v>
      </c>
      <c r="C15" s="67" t="s">
        <v>74</v>
      </c>
      <c r="D15" s="97">
        <v>195</v>
      </c>
      <c r="E15" s="73" t="s">
        <v>79</v>
      </c>
      <c r="F15" s="91"/>
    </row>
    <row r="16" spans="1:6" ht="30" customHeight="1">
      <c r="A16" s="45" t="s">
        <v>76</v>
      </c>
      <c r="B16" s="69" t="s">
        <v>77</v>
      </c>
      <c r="C16" s="69" t="s">
        <v>74</v>
      </c>
      <c r="D16" s="95">
        <v>240</v>
      </c>
      <c r="E16" s="74" t="s">
        <v>84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182" t="s">
        <v>9</v>
      </c>
      <c r="C20" s="182" t="s">
        <v>9</v>
      </c>
      <c r="D20" s="97"/>
      <c r="E20" s="73"/>
      <c r="F20" s="91"/>
    </row>
    <row r="21" spans="1:6" ht="30" customHeight="1">
      <c r="A21" s="53"/>
      <c r="B21" s="183"/>
      <c r="C21" s="183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 t="s">
        <v>80</v>
      </c>
      <c r="B23" s="182" t="s">
        <v>9</v>
      </c>
      <c r="C23" s="71" t="s">
        <v>74</v>
      </c>
      <c r="D23" s="97">
        <v>80</v>
      </c>
      <c r="E23" s="73" t="s">
        <v>81</v>
      </c>
      <c r="F23" s="91"/>
    </row>
    <row r="24" spans="1:6" ht="30" customHeight="1">
      <c r="A24" s="49"/>
      <c r="B24" s="183"/>
      <c r="C24" s="72"/>
      <c r="D24" s="96"/>
      <c r="E24" s="76"/>
      <c r="F24" s="91"/>
    </row>
    <row r="25" spans="1:7" ht="15">
      <c r="A25" s="54"/>
      <c r="B25" s="32"/>
      <c r="C25" s="32"/>
      <c r="D25" s="32"/>
      <c r="E25" s="90"/>
      <c r="F25" s="91"/>
      <c r="G25" s="91"/>
    </row>
    <row r="26" spans="1:7" ht="12.75">
      <c r="A26" s="177" t="s">
        <v>28</v>
      </c>
      <c r="B26" s="178"/>
      <c r="C26" s="178"/>
      <c r="D26" s="178"/>
      <c r="E26" s="178"/>
      <c r="F26" s="91"/>
      <c r="G26" s="91"/>
    </row>
    <row r="27" spans="1:7" ht="12.75">
      <c r="A27" s="177" t="s">
        <v>29</v>
      </c>
      <c r="B27" s="178"/>
      <c r="C27" s="178"/>
      <c r="D27" s="178"/>
      <c r="E27" s="178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">
      <selection activeCell="K25" sqref="K25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R-4127-2020 _  HQ MESURES DE SOUTIEN AU DÉVELOPP DE LA PRODUC EN SERRE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Regroupement des organismes environnementaux en énergie (ROEÉ)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Franklin S. Gertler </v>
      </c>
      <c r="C8" s="50" t="str">
        <f>Identification!A12</f>
        <v>Gabrielle Champîgny</v>
      </c>
      <c r="D8" s="50">
        <f>Identification!A13</f>
        <v>0</v>
      </c>
      <c r="E8" s="50" t="str">
        <f>Identification!A15</f>
        <v>Bertrand Schepper</v>
      </c>
      <c r="F8" s="38" t="str">
        <f>Identification!A16</f>
        <v>Jean-Pierre Finet 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 t="str">
        <f>Identification!A23</f>
        <v>Laurence Leduc-Primeau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135</v>
      </c>
      <c r="D9" s="118">
        <f>Identification!D13</f>
        <v>0</v>
      </c>
      <c r="E9" s="116">
        <f>Identification!D15</f>
        <v>195</v>
      </c>
      <c r="F9" s="117">
        <f>Identification!D16</f>
        <v>240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80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5</v>
      </c>
      <c r="C12" s="126">
        <v>10</v>
      </c>
      <c r="D12" s="127"/>
      <c r="E12" s="128">
        <v>2</v>
      </c>
      <c r="F12" s="129">
        <v>3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3</v>
      </c>
      <c r="C13" s="131">
        <v>4</v>
      </c>
      <c r="D13" s="132"/>
      <c r="E13" s="130">
        <v>1</v>
      </c>
      <c r="F13" s="131">
        <v>3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1</v>
      </c>
      <c r="C14" s="131">
        <v>4</v>
      </c>
      <c r="D14" s="132"/>
      <c r="E14" s="130">
        <v>2</v>
      </c>
      <c r="F14" s="131">
        <v>2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1</v>
      </c>
      <c r="C15" s="131">
        <v>1</v>
      </c>
      <c r="D15" s="132"/>
      <c r="E15" s="130">
        <v>1</v>
      </c>
      <c r="F15" s="131">
        <v>1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4</v>
      </c>
      <c r="C16" s="131">
        <v>10</v>
      </c>
      <c r="D16" s="132"/>
      <c r="E16" s="130">
        <v>7</v>
      </c>
      <c r="F16" s="131">
        <v>10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>
        <v>2</v>
      </c>
      <c r="D17" s="132"/>
      <c r="E17" s="130">
        <v>1</v>
      </c>
      <c r="F17" s="131">
        <v>2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>
        <v>1</v>
      </c>
      <c r="D18" s="132"/>
      <c r="E18" s="130">
        <v>1</v>
      </c>
      <c r="F18" s="131">
        <v>1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15</v>
      </c>
      <c r="C19" s="131">
        <v>20</v>
      </c>
      <c r="D19" s="132"/>
      <c r="E19" s="130">
        <v>1</v>
      </c>
      <c r="F19" s="131">
        <v>5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6</v>
      </c>
      <c r="C20" s="131">
        <v>8</v>
      </c>
      <c r="D20" s="132"/>
      <c r="E20" s="130">
        <v>2</v>
      </c>
      <c r="F20" s="131">
        <v>4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12</v>
      </c>
      <c r="F21" s="131">
        <v>18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7</v>
      </c>
      <c r="C22" s="131">
        <v>5</v>
      </c>
      <c r="D22" s="132"/>
      <c r="E22" s="130">
        <v>1</v>
      </c>
      <c r="F22" s="131">
        <v>3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>
        <v>19</v>
      </c>
      <c r="L24" s="132"/>
    </row>
    <row r="25" spans="1:12" ht="30.75" customHeight="1">
      <c r="A25" s="57" t="s">
        <v>54</v>
      </c>
      <c r="B25" s="122">
        <f aca="true" t="shared" si="0" ref="B25:L25">SUM(B12:B24)</f>
        <v>70</v>
      </c>
      <c r="C25" s="122">
        <f t="shared" si="0"/>
        <v>65</v>
      </c>
      <c r="D25" s="122">
        <f>SUM(D12:D24)</f>
        <v>0</v>
      </c>
      <c r="E25" s="122">
        <f t="shared" si="0"/>
        <v>31</v>
      </c>
      <c r="F25" s="122">
        <f t="shared" si="0"/>
        <v>52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19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21000</v>
      </c>
      <c r="C26" s="123">
        <f t="shared" si="1"/>
        <v>8775</v>
      </c>
      <c r="D26" s="123">
        <f t="shared" si="1"/>
        <v>0</v>
      </c>
      <c r="E26" s="123">
        <f t="shared" si="1"/>
        <v>6045</v>
      </c>
      <c r="F26" s="123">
        <f t="shared" si="1"/>
        <v>12480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1520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>
        <f>+B26*0.14975</f>
        <v>3144.75</v>
      </c>
      <c r="C28" s="136">
        <v>1314.06</v>
      </c>
      <c r="D28" s="136"/>
      <c r="E28" s="136">
        <f>+E26*0.14975</f>
        <v>905.23875</v>
      </c>
      <c r="F28" s="136">
        <f>+F26*0.14975</f>
        <v>1868.8799999999999</v>
      </c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24144.75</v>
      </c>
      <c r="C30" s="124">
        <f aca="true" t="shared" si="2" ref="C30:L30">C26+C28</f>
        <v>10089.06</v>
      </c>
      <c r="D30" s="124">
        <f t="shared" si="2"/>
        <v>0</v>
      </c>
      <c r="E30" s="124">
        <f t="shared" si="2"/>
        <v>6950.23875</v>
      </c>
      <c r="F30" s="124">
        <f t="shared" si="2"/>
        <v>14348.88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1520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57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84"/>
      <c r="B3" s="185"/>
      <c r="C3" s="185"/>
      <c r="D3" s="185"/>
      <c r="E3" s="185"/>
    </row>
    <row r="4" spans="1:5" ht="18" customHeight="1">
      <c r="A4" s="98" t="s">
        <v>0</v>
      </c>
      <c r="B4" s="216" t="str">
        <f>Identification!B4</f>
        <v>R-4127-2020 _  HQ MESURES DE SOUTIEN AU DÉVELOPP DE LA PRODUC EN SERRE</v>
      </c>
      <c r="C4" s="217"/>
      <c r="D4" s="217"/>
      <c r="E4" s="218"/>
    </row>
    <row r="5" spans="1:5" ht="18" customHeight="1" thickBot="1">
      <c r="A5" s="99" t="s">
        <v>1</v>
      </c>
      <c r="B5" s="219" t="str">
        <f>Identification!B5</f>
        <v>Regroupement des organismes environnementaux en énergie (ROEÉ)</v>
      </c>
      <c r="C5" s="219"/>
      <c r="D5" s="219"/>
      <c r="E5" s="220"/>
    </row>
    <row r="6" spans="1:5" ht="25.5" customHeight="1" thickBot="1">
      <c r="A6" s="221" t="s">
        <v>69</v>
      </c>
      <c r="B6" s="222"/>
      <c r="C6" s="222"/>
      <c r="D6" s="222"/>
      <c r="E6" s="223"/>
    </row>
    <row r="7" spans="1:5" ht="19.5" customHeight="1">
      <c r="A7" s="224"/>
      <c r="B7" s="225"/>
      <c r="C7" s="225"/>
      <c r="D7" s="225"/>
      <c r="E7" s="226"/>
    </row>
    <row r="8" spans="1:5" ht="19.5" customHeight="1">
      <c r="A8" s="210" t="s">
        <v>82</v>
      </c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ROEÉ</dc:subject>
  <dc:creator>Régie de l'énergie</dc:creator>
  <cp:keywords/>
  <dc:description/>
  <cp:lastModifiedBy>Admin</cp:lastModifiedBy>
  <cp:lastPrinted>2010-02-25T20:19:41Z</cp:lastPrinted>
  <dcterms:created xsi:type="dcterms:W3CDTF">2009-06-30T18:48:08Z</dcterms:created>
  <dcterms:modified xsi:type="dcterms:W3CDTF">2020-07-29T15:42:19Z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541</vt:lpwstr>
  </property>
  <property fmtid="{D5CDD505-2E9C-101B-9397-08002B2CF9AE}" pid="11" name="Deposa">
    <vt:lpwstr>97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5206400.00000000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124</vt:lpwstr>
  </property>
  <property fmtid="{D5CDD505-2E9C-101B-9397-08002B2CF9AE}" pid="19" name="Suj">
    <vt:lpwstr>Budget de participation du ROEÉ</vt:lpwstr>
  </property>
  <property fmtid="{D5CDD505-2E9C-101B-9397-08002B2CF9AE}" pid="20" name="Numéroplumit">
    <vt:lpwstr>0041</vt:lpwstr>
  </property>
  <property fmtid="{D5CDD505-2E9C-101B-9397-08002B2CF9AE}" pid="21" name="Cotedepiè">
    <vt:lpwstr>C-ROEÉ-0003</vt:lpwstr>
  </property>
  <property fmtid="{D5CDD505-2E9C-101B-9397-08002B2CF9AE}" pid="22" name="Anciennomdudocume">
    <vt:lpwstr>R-4127-2020 Budget de participation du ROEÉ - 29juillet2020SDÉ.xls</vt:lpwstr>
  </property>
  <property fmtid="{D5CDD505-2E9C-101B-9397-08002B2CF9AE}" pid="23" name="_dlc_Doc">
    <vt:lpwstr>W2HFWTQUJJY6-1413122393-159</vt:lpwstr>
  </property>
  <property fmtid="{D5CDD505-2E9C-101B-9397-08002B2CF9AE}" pid="24" name="_dlc_DocIdItemGu">
    <vt:lpwstr>06cca9fa-5ffc-4c04-9491-902f9972561f</vt:lpwstr>
  </property>
  <property fmtid="{D5CDD505-2E9C-101B-9397-08002B2CF9AE}" pid="25" name="_dlc_DocIdU">
    <vt:lpwstr>http://s10mtlweb:8081/541/_layouts/15/DocIdRedir.aspx?ID=W2HFWTQUJJY6-1413122393-159, W2HFWTQUJJY6-1413122393-159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C-ROEÉ-0003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41.0000000000000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