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72"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<sst xmlns="http://schemas.openxmlformats.org/spreadsheetml/2006/main" count="265" uniqueCount="190">
  <si>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</si>
  <si>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</si>
  <si>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</si>
  <si>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</si>
  <si>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</si>
  <si>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</si>
  <si>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</si>
  <si>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</si>
  <si>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</si>
  <si>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</si>
  <si>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</si>
  <si>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</si>
  <si>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</si>
  <si>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</si>
  <si>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</si>
  <si>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</si>
  <si>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</si>
  <si>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</si>
  <si>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</si>
  <si>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</si>
  <si>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</si>
  <si>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</si>
  <si>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</si>
  <si>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</si>
  <si>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</si>
  <si>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</si>
  <si>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</si>
  <si>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</si>
  <si>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</si>
  <si>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</si>
  <si>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</si>
  <si>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</si>
  <si>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</si>
  <si>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</si>
  <si>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</si>
  <si>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</si>
  <si>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</si>
  <si>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</si>
  <si>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</si>
  <si>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</si>
  <si>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</si>
  <si>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</si>
  <si>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</si>
  <si>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</si>
  <si>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</si>
  <si>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</si>
  <si>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</si>
  <si>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</si>
  <si>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</si>
  <si>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</si>
  <si>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</si>
  <si>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</si>
  <si>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</si>
  <si>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</si>
  <si>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</si>
  <si>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</si>
  <si>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</si>
  <si>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</si>
  <si>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</si>
  <si>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</si>
  <si>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</si>
  <si>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</si>
  <si>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</si>
  <si>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</si>
  <si>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</si>
  <si>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</si>
  <si>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</si>
  <si>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</si>
  <si>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</si>
  <si>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</si>
  <si>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</si>
  <si>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</si>
  <si>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</si>
  <si>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</si>
  <si>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</si>
  <si>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</si>
  <si>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</si>
  <si>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</si>
  <si>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</si>
  <si>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</si>
  <si>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</si>
  <si>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</si>
  <si>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</si>
  <si>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</si>
  <si>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</si>
  <si>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</si>
  <si>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</si>
  <si>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</si>
  <si>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</si>
  <si>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</si>
  <si>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</si>
  <si>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</si>
  <si>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</si>
  <si>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</si>
  <si>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</si>
  <si>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</si>
  <si>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</si>
  <si>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</si>
  <si>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</si>
  <si>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</si>
  <si>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</si>
  <si>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</si>
  <si>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</si>
  <si>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</si>
  <si>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</si>
  <si>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</si>
  <si>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</si>
  <si>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</si>
  <si>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</si>
  <si>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</si>
  <si>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</si>
  <si>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</si>
  <si>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</si>
  <si>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</si>
  <si>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</si>
  <si>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</si>
  <si>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</si>
  <si>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</si>
  <si>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</si>
  <si>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</si>
  <si>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</si>
  <si>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</si>
  <si>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</si>
  <si>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</si>
  <si>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</si>
  <si>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</si>
  <si>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</si>
  <si>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</si>
  <si>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</si>
  <si>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</si>
  <si>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</si>
  <si>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</si>
  <si>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</si>
  <si>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</si>
  <si>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</si>
  <si>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</si>
  <si>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</si>
  <si>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</si>
  <si>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</si>
  <si>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</si>
  <si>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</si>
  <si>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</si>
  <si>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</si>
  <si>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</si>
  <si>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</si>
  <si>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</si>
  <si>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</si>
  <si>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</si>
  <si>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</si>
  <si>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</si>
  <si>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</si>
  <si>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</si>
  <si>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</si>
  <si>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</si>
  <si>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</si>
  <si>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</si>
  <si>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</si>
  <si>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</si>
  <si>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</si>
  <si>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</si>
  <si>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</si>
  <si>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</si>
  <si>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</si>
  <si>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</si>
  <si>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</si>
  <si>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</si>
  <si>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</si>
  <si>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</si>
  <si>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</si>
  <si>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</si>
  <si>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</si>
  <si>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</si>
  <si>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R-4127-2020</t>
  </si>
  <si>
    <t>Union des producteurs agricoles (UPA)</t>
  </si>
  <si>
    <t>Non</t>
  </si>
  <si>
    <t>Véronique Gagnon, assistante-comptable, UPA</t>
  </si>
  <si>
    <t>33 ans</t>
  </si>
  <si>
    <t>Interne</t>
  </si>
  <si>
    <t>555, boul. Roland-Therrien, bureau 100 
Longueuil (Québec)  J4H 3Y9</t>
  </si>
  <si>
    <t>Me Marie-Andrée Hotte</t>
  </si>
  <si>
    <t>Isabelle Bouffard</t>
  </si>
  <si>
    <t>Claude Laniel</t>
  </si>
  <si>
    <t>36 ans</t>
  </si>
  <si>
    <t>David Tougas</t>
  </si>
  <si>
    <t>22 ans</t>
  </si>
  <si>
    <t>Juillet à novembre 2020</t>
  </si>
  <si>
    <t>Isabelle Bouffard, directrice DREPA</t>
  </si>
  <si>
    <t>Externe</t>
  </si>
  <si>
    <t>25 ans</t>
  </si>
  <si>
    <t>555, boul. Roland-Therrien 
Longueuil (Québec)  J4H 3Y9</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</si>
</sst>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1381125</xdr:colOff>
      <xdr:row>2</xdr:row>
      <xdr:rowOff>152400</xdr:rowOff>
    </xdr:to>
    <xdr:pic>
      <xdr:nvPicPr>
        <xdr:cNvPr id="1" name="Picture 2" descr="Régie nouveau"/>
        <xdr:cNvPicPr preferRelativeResize="1">
          <a:picLocks noChangeAspect="0"/>
        </xdr:cNvPicPr>
      </xdr:nvPicPr>
      <xdr:blipFill>
        <a:blip r:embed="rId1"/>
        <a:stretch>
          <a:fillRect/>
        </a:stretch>
      </xdr:blipFill>
      <xdr:spPr>
        <a:xfrm>
          <a:off x="0" y="9525"/>
          <a:ext cx="1381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47625</xdr:rowOff>
    </xdr:from>
    <xdr:ext cx="57150" cy="209550"/>
    <xdr:sp fLocksText="0">
      <xdr:nvSpPr>
        <xdr:cNvPr id="1" name="Text Box 4"/>
        <xdr:cNvSpPr txBox="1">
          <a:spLocks noChangeArrowheads="1"/>
        </xdr:cNvSpPr>
      </xdr:nvSpPr>
      <xdr:spPr>
        <a:xfrm>
          <a:off x="3267075" y="4886325"/>
          <a:ext cx="571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76200</xdr:colOff>
      <xdr:row>2</xdr:row>
      <xdr:rowOff>76200</xdr:rowOff>
    </xdr:to>
    <xdr:pic>
      <xdr:nvPicPr>
        <xdr:cNvPr id="2" name="Picture 2" descr="Régie nouveau"/>
        <xdr:cNvPicPr preferRelativeResize="1">
          <a:picLocks noChangeAspect="0"/>
        </xdr:cNvPicPr>
      </xdr:nvPicPr>
      <xdr:blipFill>
        <a:blip r:embed="rId1"/>
        <a:stretch>
          <a:fillRect/>
        </a:stretch>
      </xdr:blipFill>
      <xdr:spPr>
        <a:xfrm>
          <a:off x="0" y="0"/>
          <a:ext cx="1743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1</xdr:row>
      <xdr:rowOff>276225</xdr:rowOff>
    </xdr:to>
    <xdr:pic>
      <xdr:nvPicPr>
        <xdr:cNvPr id="1" name="Picture 2" descr="Régie nouveau"/>
        <xdr:cNvPicPr preferRelativeResize="1">
          <a:picLocks noChangeAspect="0"/>
        </xdr:cNvPicPr>
      </xdr:nvPicPr>
      <xdr:blipFill>
        <a:blip r:embed="rId1"/>
        <a:stretch>
          <a:fillRect/>
        </a:stretch>
      </xdr:blipFill>
      <xdr:spPr>
        <a:xfrm>
          <a:off x="0" y="0"/>
          <a:ext cx="17049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120" zoomScaleNormal="120" zoomScalePageLayoutView="0" workbookViewId="0" topLeftCell="A10">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185</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174</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175</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179</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182</v>
      </c>
      <c r="C17" s="186" t="s">
        <v>187</v>
      </c>
      <c r="D17" s="187" t="s">
        <v>189</v>
      </c>
      <c r="E17" s="9"/>
      <c r="F17" s="4"/>
      <c r="G17" s="4"/>
      <c r="H17" s="4"/>
      <c r="I17" s="4"/>
      <c r="J17" s="4"/>
      <c r="K17" s="4"/>
      <c r="L17" s="4"/>
      <c r="M17" s="4"/>
      <c r="N17" s="4"/>
      <c r="O17" s="4"/>
      <c r="P17" s="4"/>
    </row>
    <row r="18" spans="1:16" ht="27" customHeight="1">
      <c r="A18" s="188" t="s">
        <v>183</v>
      </c>
      <c r="B18" s="189" t="s">
        <v>184</v>
      </c>
      <c r="C18" s="189" t="s">
        <v>177</v>
      </c>
      <c r="D18" s="190" t="s">
        <v>178</v>
      </c>
      <c r="E18" s="9"/>
      <c r="F18" s="4"/>
      <c r="G18" s="4"/>
      <c r="H18" s="4"/>
      <c r="I18" s="4"/>
      <c r="J18" s="4"/>
      <c r="K18" s="4"/>
      <c r="L18" s="4"/>
      <c r="M18" s="4"/>
      <c r="N18" s="4"/>
      <c r="O18" s="4"/>
      <c r="P18" s="4"/>
    </row>
    <row r="19" spans="1:16" ht="27" customHeight="1">
      <c r="A19" s="188" t="s">
        <v>180</v>
      </c>
      <c r="B19" s="189" t="s">
        <v>188</v>
      </c>
      <c r="C19" s="189" t="s">
        <v>177</v>
      </c>
      <c r="D19" s="190" t="s">
        <v>178</v>
      </c>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R-4127-2020</v>
      </c>
      <c r="C4" s="205" t="s">
        <v>16</v>
      </c>
      <c r="D4" s="127" t="str">
        <f>Identification!D5</f>
        <v>Juillet à novembre 2020</v>
      </c>
      <c r="E4" s="11"/>
      <c r="F4" s="4"/>
      <c r="G4" s="4"/>
      <c r="H4" s="4"/>
      <c r="I4" s="4"/>
      <c r="J4" s="4"/>
      <c r="K4" s="4"/>
      <c r="L4" s="4"/>
      <c r="M4" s="4"/>
      <c r="N4" s="4"/>
      <c r="O4" s="4"/>
      <c r="P4" s="4"/>
    </row>
    <row r="5" spans="1:16" ht="26.25" customHeight="1">
      <c r="A5" s="175" t="s">
        <v>1</v>
      </c>
      <c r="B5" s="341" t="str">
        <f>Identification!B6:D6</f>
        <v>Union des producteurs agricoles (UPA)</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129</v>
      </c>
      <c r="C9" s="297">
        <f>Honoraires!D14</f>
        <v>23</v>
      </c>
      <c r="D9" s="128">
        <f>Honoraires!H14</f>
        <v>20520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349</v>
      </c>
      <c r="C11" s="297">
        <f>Honoraires!D20</f>
        <v>46</v>
      </c>
      <c r="D11" s="128">
        <f>Honoraires!H20</f>
        <v>65400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478</v>
      </c>
      <c r="C17" s="240">
        <f>C9+C11+C13+C15</f>
        <v>69</v>
      </c>
      <c r="D17" s="241">
        <f>D9+D11+D13+D15</f>
        <v>85920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2577.6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2577.6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88497.6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99374.4</v>
      </c>
      <c r="D35" s="244">
        <f>ROUND((D31-C35)/C35,4)</f>
        <v>-0.11</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22" sqref="E2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R-4127-2020</v>
      </c>
      <c r="D4" s="372" t="s">
        <v>16</v>
      </c>
      <c r="E4" s="373"/>
      <c r="F4" s="367" t="str">
        <f>Identification!D5</f>
        <v>Juillet à novembre 2020</v>
      </c>
      <c r="G4" s="368"/>
      <c r="H4" s="369"/>
      <c r="I4" s="11"/>
      <c r="J4" s="11"/>
      <c r="K4" s="11"/>
      <c r="L4" s="11"/>
      <c r="M4" s="11"/>
      <c r="N4" s="11"/>
      <c r="O4" s="11"/>
      <c r="P4" s="11"/>
      <c r="Q4" s="11"/>
    </row>
    <row r="5" spans="1:17" ht="26.25" customHeight="1">
      <c r="A5" s="131" t="s">
        <v>1</v>
      </c>
      <c r="B5" s="132"/>
      <c r="C5" s="341" t="str">
        <f>Identification!B6</f>
        <v>Union des producteurs agricoles (UPA)</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Marie-Andrée Hotte</v>
      </c>
      <c r="C10" s="245">
        <v>129</v>
      </c>
      <c r="D10" s="245">
        <v>23</v>
      </c>
      <c r="E10" s="246">
        <v>135</v>
      </c>
      <c r="F10" s="169">
        <f>ROUND(((D10*E10)+(C10*E10)),2)</f>
        <v>20520</v>
      </c>
      <c r="G10" s="252"/>
      <c r="H10" s="166">
        <f>ROUND(F10+G10,2)</f>
        <v>20520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129</v>
      </c>
      <c r="D14" s="159">
        <f>SUM(D10:D13)</f>
        <v>23</v>
      </c>
      <c r="E14" s="361"/>
      <c r="F14" s="160">
        <f>F10+F11+F12+F13</f>
        <v>20520</v>
      </c>
      <c r="G14" s="160">
        <f>G10+G11+G12+G13</f>
        <v>0</v>
      </c>
      <c r="H14" s="161">
        <f>ROUND(F14+G14,2)</f>
        <v>20520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Claude Laniel</v>
      </c>
      <c r="C16" s="245">
        <v>162</v>
      </c>
      <c r="D16" s="245">
        <v>23</v>
      </c>
      <c r="E16" s="246">
        <v>240</v>
      </c>
      <c r="F16" s="169">
        <f>ROUND(((D16*E16)+(C16*E16)),2)</f>
        <v>44400</v>
      </c>
      <c r="G16" s="252"/>
      <c r="H16" s="166">
        <f>ROUND(F16+G16,2)</f>
        <v>44400</v>
      </c>
      <c r="I16" s="11"/>
      <c r="J16" s="11"/>
      <c r="K16" s="11"/>
      <c r="L16" s="11"/>
      <c r="M16" s="11"/>
      <c r="N16" s="11"/>
      <c r="O16" s="11"/>
      <c r="P16" s="11"/>
      <c r="Q16" s="11"/>
    </row>
    <row r="17" spans="1:17" ht="20.25" customHeight="1">
      <c r="A17" s="364"/>
      <c r="B17" s="147" t="str">
        <f>Identification!A18</f>
        <v>David Tougas</v>
      </c>
      <c r="C17" s="247">
        <v>172</v>
      </c>
      <c r="D17" s="247">
        <v>23</v>
      </c>
      <c r="E17" s="248">
        <v>100</v>
      </c>
      <c r="F17" s="170">
        <f>ROUND(((D17*E17)+(C17*E17)),2)</f>
        <v>19500</v>
      </c>
      <c r="G17" s="253"/>
      <c r="H17" s="167">
        <f>ROUND(F17+G17,2)</f>
        <v>19500</v>
      </c>
      <c r="I17" s="11"/>
      <c r="J17" s="11"/>
      <c r="K17" s="11"/>
      <c r="L17" s="11"/>
      <c r="M17" s="11"/>
      <c r="N17" s="11"/>
      <c r="O17" s="11"/>
      <c r="P17" s="11"/>
      <c r="Q17" s="11"/>
    </row>
    <row r="18" spans="1:17" ht="20.25" customHeight="1">
      <c r="A18" s="364"/>
      <c r="B18" s="148" t="str">
        <f>Identification!A19</f>
        <v>Isabelle Bouffard</v>
      </c>
      <c r="C18" s="247">
        <v>15</v>
      </c>
      <c r="D18" s="247">
        <v>0</v>
      </c>
      <c r="E18" s="248">
        <v>100</v>
      </c>
      <c r="F18" s="170">
        <f>ROUND(((D18*E18)+(C18*E18)),2)</f>
        <v>1500</v>
      </c>
      <c r="G18" s="254"/>
      <c r="H18" s="167">
        <f>ROUND(F18+G18,2)</f>
        <v>1500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349</v>
      </c>
      <c r="D20" s="159">
        <f>SUM(D16:D19)</f>
        <v>46</v>
      </c>
      <c r="E20" s="361"/>
      <c r="F20" s="160">
        <f>F16+F17+F18+F19</f>
        <v>65400</v>
      </c>
      <c r="G20" s="160">
        <f>G16+G17+G18+G19</f>
        <v>0</v>
      </c>
      <c r="H20" s="161">
        <f>ROUND(F20+G20,2)</f>
        <v>65400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85920</v>
      </c>
      <c r="G30" s="237">
        <f>G14+G20+G24+G28</f>
        <v>0</v>
      </c>
      <c r="H30" s="238">
        <f>H14+H20+H24+H28</f>
        <v>85920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0">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R-4127-2020</v>
      </c>
      <c r="C4" s="389" t="s">
        <v>16</v>
      </c>
      <c r="D4" s="390"/>
      <c r="E4" s="391" t="str">
        <f>Identification!D5</f>
        <v>Juillet à novembre 2020</v>
      </c>
      <c r="F4" s="392"/>
      <c r="G4" s="11"/>
      <c r="H4" s="11"/>
      <c r="I4" s="11"/>
      <c r="J4" s="11"/>
      <c r="K4" s="11"/>
      <c r="L4" s="11"/>
      <c r="M4" s="11"/>
      <c r="N4" s="11"/>
      <c r="O4" s="11"/>
      <c r="P4" s="11"/>
    </row>
    <row r="5" spans="1:16" ht="26.25" customHeight="1">
      <c r="A5" s="10" t="s">
        <v>1</v>
      </c>
      <c r="B5" s="393" t="str">
        <f>Identification!B6:D6</f>
        <v>Union des producteurs agricoles (UPA)</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R-4127-2020</v>
      </c>
      <c r="D4" s="428" t="s">
        <v>16</v>
      </c>
      <c r="E4" s="429"/>
      <c r="F4" s="424" t="str">
        <f>Identification!D5</f>
        <v>Juillet à novembre 2020</v>
      </c>
      <c r="G4" s="425"/>
      <c r="H4" s="11"/>
      <c r="I4" s="4"/>
      <c r="J4" s="4"/>
      <c r="K4" s="4"/>
      <c r="L4" s="4"/>
      <c r="M4" s="4"/>
      <c r="N4" s="4"/>
      <c r="O4" s="4"/>
      <c r="P4" s="4"/>
    </row>
    <row r="5" spans="1:16" ht="26.25" customHeight="1">
      <c r="A5" s="416" t="s">
        <v>1</v>
      </c>
      <c r="B5" s="417"/>
      <c r="C5" s="418" t="str">
        <f>Identification!B6</f>
        <v>Union des producteurs agricoles (UPA)</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R-4127-2020</v>
      </c>
      <c r="E2" s="444"/>
      <c r="F2" s="444"/>
      <c r="G2" s="444"/>
      <c r="H2" s="445"/>
      <c r="I2" s="445"/>
      <c r="J2" s="83"/>
      <c r="K2" s="93"/>
      <c r="L2" s="93"/>
      <c r="M2" s="93"/>
      <c r="N2" s="93"/>
      <c r="O2" s="93"/>
      <c r="P2" s="93"/>
    </row>
    <row r="3" spans="1:16" ht="21.75" customHeight="1">
      <c r="A3" s="82" t="s">
        <v>1</v>
      </c>
      <c r="B3" s="82"/>
      <c r="C3" s="94"/>
      <c r="D3" s="443" t="str">
        <f>Identification!B6</f>
        <v>Union des producteurs agricoles (UPA)</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l'UPA</dc:subject>
  <dc:creator>Bouthillette, Annie</dc:creator>
  <cp:keywords/>
  <dc:description/>
  <cp:lastModifiedBy>Hotte, Marie-Andrée</cp:lastModifiedBy>
  <cp:lastPrinted>2020-01-21T14:04:28Z</cp:lastPrinted>
  <dcterms:created xsi:type="dcterms:W3CDTF">2003-06-11T13:22:16Z</dcterms:created>
  <dcterms:modified xsi:type="dcterms:W3CDTF">2020-11-27T21:49:12Z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541</vt:lpwstr>
  </property>
  <property fmtid="{D5CDD505-2E9C-101B-9397-08002B2CF9AE}" pid="11" name="Deposa">
    <vt:lpwstr>110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5440500.00000000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159</vt:lpwstr>
  </property>
  <property fmtid="{D5CDD505-2E9C-101B-9397-08002B2CF9AE}" pid="19" name="Suj">
    <vt:lpwstr>Demande de remboursement de frais de l'UPA</vt:lpwstr>
  </property>
  <property fmtid="{D5CDD505-2E9C-101B-9397-08002B2CF9AE}" pid="20" name="Numéroplumit">
    <vt:lpwstr>0254</vt:lpwstr>
  </property>
  <property fmtid="{D5CDD505-2E9C-101B-9397-08002B2CF9AE}" pid="21" name="Cotedepiè">
    <vt:lpwstr>C-UPA-0031</vt:lpwstr>
  </property>
  <property fmtid="{D5CDD505-2E9C-101B-9397-08002B2CF9AE}" pid="22" name="Anciennomdudocume">
    <vt:lpwstr>Copie de UPA. (2020 nov). Formulaire_Demande de paiement de frais.xls</vt:lpwstr>
  </property>
  <property fmtid="{D5CDD505-2E9C-101B-9397-08002B2CF9AE}" pid="23" name="_dlc_Doc">
    <vt:lpwstr>W2HFWTQUJJY6-1413122393-232</vt:lpwstr>
  </property>
  <property fmtid="{D5CDD505-2E9C-101B-9397-08002B2CF9AE}" pid="24" name="_dlc_DocIdItemGu">
    <vt:lpwstr>602cbd4a-38a0-47b1-9c31-fa6a21174675</vt:lpwstr>
  </property>
  <property fmtid="{D5CDD505-2E9C-101B-9397-08002B2CF9AE}" pid="25" name="_dlc_DocIdU">
    <vt:lpwstr>http://s10mtlweb:8081/541/_layouts/15/DocIdRedir.aspx?ID=W2HFWTQUJJY6-1413122393-232, W2HFWTQUJJY6-1413122393-232</vt:lpwstr>
  </property>
  <property fmtid="{D5CDD505-2E9C-101B-9397-08002B2CF9AE}" pid="26" name="display_urn:schemas-microsoft-com:office:office#Edit">
    <vt:lpwstr>Eccles, Natalie</vt:lpwstr>
  </property>
  <property fmtid="{D5CDD505-2E9C-101B-9397-08002B2CF9AE}" pid="27" name="Cote de pié">
    <vt:lpwstr>C-UPA-0031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