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<sst xmlns="http://schemas.openxmlformats.org/spreadsheetml/2006/main" count="107" uniqueCount="79">
  <si>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</si>
  <si>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</si>
  <si>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</si>
  <si>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</si>
  <si>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</si>
  <si>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</si>
  <si>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</si>
  <si>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</si>
  <si>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</si>
  <si>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</si>
  <si>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</si>
  <si>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</si>
  <si>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</si>
  <si>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</si>
  <si>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</si>
  <si>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</si>
  <si>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</si>
  <si>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</si>
  <si>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</si>
  <si>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</si>
  <si>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</si>
  <si>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</si>
  <si>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</si>
  <si>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</si>
  <si>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</si>
  <si>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</si>
  <si>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</si>
  <si>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</si>
  <si>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</si>
  <si>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</si>
  <si>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</si>
  <si>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</si>
  <si>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</si>
  <si>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</si>
  <si>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</si>
  <si>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</si>
  <si>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</si>
  <si>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</si>
  <si>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</si>
  <si>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</si>
  <si>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</si>
  <si>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</si>
  <si>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</si>
  <si>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</si>
  <si>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</si>
  <si>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</si>
  <si>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</si>
  <si>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</si>
  <si>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</si>
  <si>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</si>
  <si>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</si>
  <si>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</si>
  <si>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</si>
  <si>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</si>
  <si>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</si>
  <si>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</si>
  <si>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</si>
  <si>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</si>
  <si>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</si>
  <si>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</si>
  <si>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</si>
  <si>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</si>
  <si>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</si>
  <si>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</si>
  <si>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</si>
  <si>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</si>
  <si>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</si>
  <si>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</si>
  <si>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</si>
  <si>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</si>
  <si>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Hôtellerie Québec et Association Restauration Québec</t>
  </si>
  <si>
    <t>non</t>
  </si>
  <si>
    <t>Steve Cadrin</t>
  </si>
  <si>
    <t>plus de 15 ans</t>
  </si>
  <si>
    <t>externe</t>
  </si>
  <si>
    <t>2955, rue Jules-Brillant # 301, Laval (Québec) H7P 6B2</t>
  </si>
  <si>
    <t>Marcel Paul Raymond</t>
  </si>
  <si>
    <t>110-2200 Harriet-Quimby, Saint-Laurent, Qc, H4R 0L2</t>
  </si>
  <si>
    <t>R-4140-2020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</si>
</sst>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_ ;_ * \(#,##0\)_ ;_ * &quot;-&quot;_)_ ;_ @_ "/>
    <numFmt numFmtId="165" formatCode="_ * #,##0.00_)_ ;_ * \(#,##0.00\)_ ;_ * &quot;-&quot;??_)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30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4" fillId="36" borderId="31" xfId="0" applyFont="1" applyFill="1" applyBorder="1" applyAlignment="1" applyProtection="1">
      <alignment horizontal="center" vertical="center" wrapText="1"/>
      <protection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69" fillId="0" borderId="34" xfId="0" applyFont="1" applyBorder="1" applyAlignment="1" applyProtection="1">
      <alignment vertical="center"/>
      <protection locked="0"/>
    </xf>
    <xf numFmtId="20" fontId="7" fillId="35" borderId="35" xfId="0" applyNumberFormat="1" applyFont="1" applyFill="1" applyBorder="1" applyAlignment="1" applyProtection="1">
      <alignment horizontal="left" vertical="center" wrapTex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3" borderId="35" xfId="0" applyFont="1" applyFill="1" applyBorder="1" applyAlignment="1" applyProtection="1">
      <alignment horizontal="right" vertical="center" wrapText="1" indent="1"/>
      <protection/>
    </xf>
    <xf numFmtId="0" fontId="15" fillId="37" borderId="37" xfId="0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center" vertical="center" wrapText="1"/>
      <protection/>
    </xf>
    <xf numFmtId="0" fontId="25" fillId="37" borderId="37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39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6" borderId="37" xfId="0" applyFont="1" applyFill="1" applyBorder="1" applyAlignment="1" applyProtection="1">
      <alignment horizontal="left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69" fillId="0" borderId="41" xfId="0" applyFont="1" applyBorder="1" applyAlignment="1" applyProtection="1">
      <alignment horizontal="center" vertical="center" wrapText="1"/>
      <protection locked="0"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Fill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48" xfId="0" applyNumberFormat="1" applyFont="1" applyFill="1" applyBorder="1" applyAlignment="1" applyProtection="1">
      <alignment vertical="center" wrapText="1"/>
      <protection/>
    </xf>
    <xf numFmtId="41" fontId="70" fillId="0" borderId="49" xfId="0" applyNumberFormat="1" applyFont="1" applyFill="1" applyBorder="1" applyAlignment="1" applyProtection="1">
      <alignment horizontal="left" vertical="center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indent="1"/>
      <protection locked="0"/>
    </xf>
    <xf numFmtId="9" fontId="70" fillId="0" borderId="49" xfId="51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1" xfId="47" applyNumberFormat="1" applyFont="1" applyBorder="1" applyAlignment="1" applyProtection="1">
      <alignment horizontal="center" vertical="center" wrapText="1"/>
      <protection locked="0"/>
    </xf>
    <xf numFmtId="0" fontId="69" fillId="0" borderId="42" xfId="47" applyNumberFormat="1" applyFont="1" applyBorder="1" applyAlignment="1" applyProtection="1">
      <alignment horizontal="center" vertical="center" wrapText="1"/>
      <protection locked="0"/>
    </xf>
    <xf numFmtId="0" fontId="69" fillId="0" borderId="43" xfId="47" applyNumberFormat="1" applyFont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1" xfId="0" applyFont="1" applyFill="1" applyBorder="1" applyAlignment="1" applyProtection="1">
      <alignment vertical="center" wrapText="1"/>
      <protection/>
    </xf>
    <xf numFmtId="0" fontId="15" fillId="33" borderId="5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3" xfId="0" applyFont="1" applyBorder="1" applyAlignment="1" applyProtection="1">
      <alignment horizontal="left" vertical="center"/>
      <protection/>
    </xf>
    <xf numFmtId="0" fontId="15" fillId="0" borderId="54" xfId="0" applyFont="1" applyBorder="1" applyAlignment="1" applyProtection="1">
      <alignment horizontal="left" vertical="center"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73" fillId="0" borderId="37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41" fontId="75" fillId="0" borderId="57" xfId="0" applyNumberFormat="1" applyFont="1" applyFill="1" applyBorder="1" applyAlignment="1" applyProtection="1">
      <alignment horizontal="left" vertical="center" indent="1"/>
      <protection/>
    </xf>
    <xf numFmtId="41" fontId="75" fillId="0" borderId="53" xfId="0" applyNumberFormat="1" applyFont="1" applyFill="1" applyBorder="1" applyAlignment="1" applyProtection="1">
      <alignment horizontal="left" vertical="center" indent="1"/>
      <protection/>
    </xf>
    <xf numFmtId="41" fontId="75" fillId="0" borderId="58" xfId="0" applyNumberFormat="1" applyFont="1" applyFill="1" applyBorder="1" applyAlignment="1" applyProtection="1">
      <alignment horizontal="left" vertical="center" indent="1"/>
      <protection/>
    </xf>
    <xf numFmtId="41" fontId="75" fillId="0" borderId="55" xfId="0" applyNumberFormat="1" applyFont="1" applyFill="1" applyBorder="1" applyAlignment="1" applyProtection="1">
      <alignment horizontal="left" vertical="center" indent="1"/>
      <protection/>
    </xf>
    <xf numFmtId="169" fontId="4" fillId="37" borderId="59" xfId="47" applyNumberFormat="1" applyFont="1" applyFill="1" applyBorder="1" applyAlignment="1" applyProtection="1">
      <alignment vertical="center" wrapText="1"/>
      <protection/>
    </xf>
    <xf numFmtId="169" fontId="4" fillId="37" borderId="60" xfId="47" applyNumberFormat="1" applyFont="1" applyFill="1" applyBorder="1" applyAlignment="1" applyProtection="1">
      <alignment vertical="center" wrapText="1"/>
      <protection/>
    </xf>
    <xf numFmtId="169" fontId="4" fillId="37" borderId="61" xfId="47" applyNumberFormat="1" applyFont="1" applyFill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4" fillId="37" borderId="37" xfId="0" applyFont="1" applyFill="1" applyBorder="1" applyAlignment="1" applyProtection="1">
      <alignment horizontal="center" vertical="center"/>
      <protection/>
    </xf>
    <xf numFmtId="44" fontId="4" fillId="37" borderId="37" xfId="0" applyNumberFormat="1" applyFont="1" applyFill="1" applyBorder="1" applyAlignment="1" applyProtection="1">
      <alignment vertical="center"/>
      <protection/>
    </xf>
    <xf numFmtId="44" fontId="4" fillId="37" borderId="62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1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69" fontId="75" fillId="0" borderId="66" xfId="0" applyNumberFormat="1" applyFont="1" applyFill="1" applyBorder="1" applyAlignment="1" applyProtection="1">
      <alignment horizontal="center" vertical="center"/>
      <protection locked="0"/>
    </xf>
    <xf numFmtId="169" fontId="75" fillId="0" borderId="38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5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2" xfId="0" applyFont="1" applyFill="1" applyBorder="1" applyAlignment="1" applyProtection="1">
      <alignment vertical="center" wrapText="1"/>
      <protection/>
    </xf>
    <xf numFmtId="0" fontId="26" fillId="0" borderId="66" xfId="0" applyFont="1" applyBorder="1" applyAlignment="1" applyProtection="1">
      <alignment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69" xfId="49" applyNumberFormat="1" applyFont="1" applyBorder="1" applyAlignment="1" applyProtection="1">
      <alignment horizontal="center" vertical="center" wrapText="1"/>
      <protection locked="0"/>
    </xf>
    <xf numFmtId="0" fontId="26" fillId="0" borderId="64" xfId="0" applyFont="1" applyBorder="1" applyAlignment="1" applyProtection="1" quotePrefix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3" xfId="49" applyNumberFormat="1" applyFont="1" applyBorder="1" applyAlignment="1" applyProtection="1">
      <alignment horizontal="center" vertical="center" wrapText="1"/>
      <protection locked="0"/>
    </xf>
    <xf numFmtId="0" fontId="2" fillId="36" borderId="62" xfId="0" applyFont="1" applyFill="1" applyBorder="1" applyAlignment="1" applyProtection="1">
      <alignment horizontal="left" vertical="center" wrapText="1"/>
      <protection/>
    </xf>
    <xf numFmtId="0" fontId="0" fillId="36" borderId="63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74" fillId="0" borderId="35" xfId="0" applyFont="1" applyBorder="1" applyAlignment="1" applyProtection="1">
      <alignment/>
      <protection/>
    </xf>
    <xf numFmtId="41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0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19" fillId="38" borderId="69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41" fontId="76" fillId="0" borderId="69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41" fontId="7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5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33" borderId="34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41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41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0" fillId="36" borderId="63" xfId="0" applyFill="1" applyBorder="1" applyAlignment="1" applyProtection="1">
      <alignment horizontal="center"/>
      <protection/>
    </xf>
    <xf numFmtId="0" fontId="0" fillId="36" borderId="48" xfId="0" applyFill="1" applyBorder="1" applyAlignment="1" applyProtection="1">
      <alignment horizontal="center"/>
      <protection/>
    </xf>
    <xf numFmtId="0" fontId="5" fillId="1" borderId="64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169" fontId="4" fillId="33" borderId="84" xfId="47" applyNumberFormat="1" applyFont="1" applyFill="1" applyBorder="1" applyAlignment="1" applyProtection="1">
      <alignment horizontal="center" vertical="center" wrapText="1"/>
      <protection/>
    </xf>
    <xf numFmtId="169" fontId="4" fillId="33" borderId="85" xfId="47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6" xfId="47" applyNumberFormat="1" applyFont="1" applyFill="1" applyBorder="1" applyAlignment="1" applyProtection="1">
      <alignment horizontal="center" vertical="center" wrapText="1"/>
      <protection/>
    </xf>
    <xf numFmtId="169" fontId="4" fillId="33" borderId="35" xfId="47" applyNumberFormat="1" applyFont="1" applyFill="1" applyBorder="1" applyAlignment="1" applyProtection="1">
      <alignment horizontal="center" vertical="center" wrapText="1"/>
      <protection/>
    </xf>
    <xf numFmtId="169" fontId="4" fillId="33" borderId="89" xfId="47" applyNumberFormat="1" applyFont="1" applyFill="1" applyBorder="1" applyAlignment="1" applyProtection="1">
      <alignment horizontal="center" vertical="center" wrapText="1"/>
      <protection/>
    </xf>
    <xf numFmtId="41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41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41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0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18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51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showGridLines="0" showRowColHeaders="0" tabSelected="1" zoomScalePageLayoutView="0" workbookViewId="0" topLeftCell="A1">
      <selection activeCell="B4" sqref="B4:C4"/>
    </sheetView>
  </sheetViews>
  <sheetFormatPr defaultColWidth="0.13671875" defaultRowHeight="12.75" customHeight="1" zeroHeight="1"/>
  <cols>
    <col min="1" max="1" width="47.140625" style="100" customWidth="1"/>
    <col min="2" max="2" width="23.28125" style="100" customWidth="1"/>
    <col min="3" max="3" width="23.421875" style="10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R-4140-2020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0" t="s">
        <v>1</v>
      </c>
      <c r="B5" s="164" t="str">
        <f>Identification!B5</f>
        <v>Association Hôtellerie Québec et Association Restauration Québec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35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6">
        <f>Répartition!B25+Répartition!C25+Répartition!D25</f>
        <v>36</v>
      </c>
      <c r="C9" s="137">
        <f>Répartition!B30+Répartition!C30+Répartition!D30</f>
        <v>10800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38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6">
        <f>Répartition!E25+Répartition!F25+Répartition!G25+Répartition!H25</f>
        <v>84</v>
      </c>
      <c r="C11" s="137">
        <f>Répartition!E30+Répartition!F30+Répartition!G30+Répartition!H30</f>
        <v>20160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38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6">
        <f>Répartition!I25+Répartition!J25</f>
        <v>0</v>
      </c>
      <c r="C13" s="137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38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6">
        <f>Répartition!K25+Répartition!L25</f>
        <v>0</v>
      </c>
      <c r="C15" s="137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38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120</v>
      </c>
      <c r="C17" s="36">
        <f>C9+C11+C13+C15</f>
        <v>30960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7"/>
      <c r="B18" s="79"/>
      <c r="C18" s="7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9" t="s">
        <v>12</v>
      </c>
      <c r="B19" s="170"/>
      <c r="C19" s="171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72" t="s">
        <v>13</v>
      </c>
      <c r="B20" s="173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3" t="s">
        <v>15</v>
      </c>
      <c r="B21" s="154"/>
      <c r="C21" s="27">
        <f>ROUND(0.03*C17,2)</f>
        <v>928.8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5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6" t="s">
        <v>56</v>
      </c>
      <c r="B25" s="157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8" t="s">
        <v>17</v>
      </c>
      <c r="B27" s="159"/>
      <c r="C27" s="19">
        <f>C21+C23+C25</f>
        <v>928.8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60" t="s">
        <v>18</v>
      </c>
      <c r="B29" s="161"/>
      <c r="C29" s="141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4"/>
      <c r="B30" s="55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51" t="s">
        <v>48</v>
      </c>
      <c r="B31" s="152"/>
      <c r="C31" s="81">
        <f>C17+C27+C29</f>
        <v>31888.8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39"/>
      <c r="B99" s="139"/>
      <c r="C99" s="139"/>
    </row>
    <row r="100" spans="1:3" ht="12.75" customHeight="1">
      <c r="A100" s="140" t="s">
        <v>32</v>
      </c>
      <c r="C100" s="140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fitToHeight="1" fitToWidth="1" horizontalDpi="600" verticalDpi="600" orientation="portrait" scale="94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3">
      <selection activeCell="B4" sqref="B4:E4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89" t="s">
        <v>47</v>
      </c>
      <c r="F1" s="88"/>
    </row>
    <row r="2" spans="5:6" ht="56.25" customHeight="1">
      <c r="E2" s="90" t="s">
        <v>19</v>
      </c>
      <c r="F2" s="88"/>
    </row>
    <row r="3" spans="1:6" ht="27.75" customHeight="1">
      <c r="A3" s="180" t="s">
        <v>55</v>
      </c>
      <c r="B3" s="181"/>
      <c r="C3" s="181"/>
      <c r="D3" s="181"/>
      <c r="E3" s="181"/>
      <c r="F3" s="88"/>
    </row>
    <row r="4" spans="1:6" ht="24" customHeight="1">
      <c r="A4" s="5" t="s">
        <v>0</v>
      </c>
      <c r="B4" s="182" t="s">
        <v>78</v>
      </c>
      <c r="C4" s="183"/>
      <c r="D4" s="183"/>
      <c r="E4" s="184"/>
      <c r="F4" s="88"/>
    </row>
    <row r="5" spans="1:6" ht="19.5" customHeight="1">
      <c r="A5" s="6" t="s">
        <v>1</v>
      </c>
      <c r="B5" s="185" t="s">
        <v>70</v>
      </c>
      <c r="C5" s="186"/>
      <c r="D5" s="186"/>
      <c r="E5" s="187"/>
      <c r="F5" s="88"/>
    </row>
    <row r="6" spans="1:6" ht="15.75">
      <c r="A6" s="188" t="s">
        <v>20</v>
      </c>
      <c r="B6" s="189"/>
      <c r="C6" s="190"/>
      <c r="D6" s="82" t="s">
        <v>71</v>
      </c>
      <c r="E6" s="83"/>
      <c r="F6" s="88"/>
    </row>
    <row r="7" spans="1:6" ht="19.5" customHeight="1">
      <c r="A7" s="188" t="s">
        <v>34</v>
      </c>
      <c r="B7" s="191"/>
      <c r="C7" s="192"/>
      <c r="D7" s="84"/>
      <c r="E7" s="85"/>
      <c r="F7" s="88"/>
    </row>
    <row r="8" spans="1:6" ht="21.75" customHeight="1">
      <c r="A8" s="193" t="s">
        <v>35</v>
      </c>
      <c r="B8" s="194"/>
      <c r="C8" s="195"/>
      <c r="D8" s="196"/>
      <c r="E8" s="197"/>
      <c r="F8" s="88"/>
    </row>
    <row r="9" spans="1:6" ht="22.5" customHeight="1">
      <c r="A9" s="200" t="s">
        <v>45</v>
      </c>
      <c r="B9" s="201"/>
      <c r="C9" s="201"/>
      <c r="D9" s="201"/>
      <c r="E9" s="202"/>
      <c r="F9" s="88"/>
    </row>
    <row r="10" spans="1:6" ht="24" customHeight="1">
      <c r="A10" s="29" t="s">
        <v>21</v>
      </c>
      <c r="B10" s="30" t="s">
        <v>22</v>
      </c>
      <c r="C10" s="30" t="s">
        <v>23</v>
      </c>
      <c r="D10" s="51" t="s">
        <v>60</v>
      </c>
      <c r="E10" s="31" t="s">
        <v>24</v>
      </c>
      <c r="F10" s="88"/>
    </row>
    <row r="11" spans="1:6" ht="30" customHeight="1">
      <c r="A11" s="144" t="s">
        <v>72</v>
      </c>
      <c r="B11" s="147" t="s">
        <v>73</v>
      </c>
      <c r="C11" s="145" t="s">
        <v>74</v>
      </c>
      <c r="D11" s="146">
        <v>300</v>
      </c>
      <c r="E11" s="148" t="s">
        <v>75</v>
      </c>
      <c r="F11" s="88"/>
    </row>
    <row r="12" spans="1:6" ht="30" customHeight="1">
      <c r="A12" s="44"/>
      <c r="B12" s="66"/>
      <c r="C12" s="66"/>
      <c r="D12" s="91"/>
      <c r="E12" s="71"/>
      <c r="F12" s="88"/>
    </row>
    <row r="13" spans="1:6" ht="30" customHeight="1">
      <c r="A13" s="48"/>
      <c r="B13" s="72"/>
      <c r="C13" s="72"/>
      <c r="D13" s="92"/>
      <c r="E13" s="73"/>
      <c r="F13" s="88"/>
    </row>
    <row r="14" spans="1:6" ht="30" customHeight="1">
      <c r="A14" s="142" t="s">
        <v>25</v>
      </c>
      <c r="B14" s="30" t="s">
        <v>22</v>
      </c>
      <c r="C14" s="30" t="s">
        <v>23</v>
      </c>
      <c r="D14" s="51" t="s">
        <v>60</v>
      </c>
      <c r="E14" s="31" t="s">
        <v>24</v>
      </c>
      <c r="F14" s="88"/>
    </row>
    <row r="15" spans="1:6" ht="30" customHeight="1">
      <c r="A15" s="144" t="s">
        <v>76</v>
      </c>
      <c r="B15" s="145" t="s">
        <v>73</v>
      </c>
      <c r="C15" s="145" t="s">
        <v>74</v>
      </c>
      <c r="D15" s="150">
        <v>240</v>
      </c>
      <c r="E15" s="149" t="s">
        <v>77</v>
      </c>
      <c r="F15" s="88"/>
    </row>
    <row r="16" spans="1:6" ht="30" customHeight="1">
      <c r="A16" s="44"/>
      <c r="B16" s="66"/>
      <c r="C16" s="66"/>
      <c r="D16" s="91"/>
      <c r="E16" s="71"/>
      <c r="F16" s="88"/>
    </row>
    <row r="17" spans="1:6" ht="30" customHeight="1">
      <c r="A17" s="44"/>
      <c r="B17" s="66"/>
      <c r="C17" s="66"/>
      <c r="D17" s="91"/>
      <c r="E17" s="71"/>
      <c r="F17" s="88"/>
    </row>
    <row r="18" spans="1:6" ht="30" customHeight="1">
      <c r="A18" s="45"/>
      <c r="B18" s="67"/>
      <c r="C18" s="67"/>
      <c r="D18" s="92"/>
      <c r="E18" s="74"/>
      <c r="F18" s="88"/>
    </row>
    <row r="19" spans="1:6" ht="30" customHeight="1">
      <c r="A19" s="143" t="s">
        <v>26</v>
      </c>
      <c r="B19" s="30" t="s">
        <v>22</v>
      </c>
      <c r="C19" s="30" t="s">
        <v>23</v>
      </c>
      <c r="D19" s="51" t="s">
        <v>60</v>
      </c>
      <c r="E19" s="31" t="s">
        <v>24</v>
      </c>
      <c r="F19" s="88"/>
    </row>
    <row r="20" spans="1:6" ht="30" customHeight="1">
      <c r="A20" s="46"/>
      <c r="B20" s="203" t="s">
        <v>9</v>
      </c>
      <c r="C20" s="203" t="s">
        <v>9</v>
      </c>
      <c r="D20" s="93"/>
      <c r="E20" s="70"/>
      <c r="F20" s="88"/>
    </row>
    <row r="21" spans="1:6" ht="30" customHeight="1">
      <c r="A21" s="52"/>
      <c r="B21" s="204"/>
      <c r="C21" s="204"/>
      <c r="D21" s="92"/>
      <c r="E21" s="73"/>
      <c r="F21" s="88"/>
    </row>
    <row r="22" spans="1:6" ht="30" customHeight="1">
      <c r="A22" s="143" t="s">
        <v>27</v>
      </c>
      <c r="B22" s="30" t="s">
        <v>22</v>
      </c>
      <c r="C22" s="30" t="s">
        <v>23</v>
      </c>
      <c r="D22" s="51" t="s">
        <v>60</v>
      </c>
      <c r="E22" s="31" t="s">
        <v>24</v>
      </c>
      <c r="F22" s="88"/>
    </row>
    <row r="23" spans="1:6" ht="30" customHeight="1">
      <c r="A23" s="47"/>
      <c r="B23" s="203" t="s">
        <v>9</v>
      </c>
      <c r="C23" s="68"/>
      <c r="D23" s="93"/>
      <c r="E23" s="70"/>
      <c r="F23" s="88"/>
    </row>
    <row r="24" spans="1:6" ht="30" customHeight="1">
      <c r="A24" s="48"/>
      <c r="B24" s="204"/>
      <c r="C24" s="69"/>
      <c r="D24" s="92"/>
      <c r="E24" s="73"/>
      <c r="F24" s="88"/>
    </row>
    <row r="25" spans="1:7" ht="15">
      <c r="A25" s="53"/>
      <c r="B25" s="32"/>
      <c r="C25" s="32"/>
      <c r="D25" s="32"/>
      <c r="E25" s="87"/>
      <c r="F25" s="88"/>
      <c r="G25" s="88"/>
    </row>
    <row r="26" spans="1:7" ht="12.75">
      <c r="A26" s="198" t="s">
        <v>28</v>
      </c>
      <c r="B26" s="199"/>
      <c r="C26" s="199"/>
      <c r="D26" s="199"/>
      <c r="E26" s="199"/>
      <c r="F26" s="88"/>
      <c r="G26" s="88"/>
    </row>
    <row r="27" spans="1:7" ht="12.75">
      <c r="A27" s="198" t="s">
        <v>29</v>
      </c>
      <c r="B27" s="199"/>
      <c r="C27" s="199"/>
      <c r="D27" s="199"/>
      <c r="E27" s="199"/>
      <c r="F27" s="88"/>
      <c r="G27" s="88"/>
    </row>
    <row r="28" ht="12.75">
      <c r="F28" s="88"/>
    </row>
    <row r="29" ht="12.75">
      <c r="F29" s="88"/>
    </row>
    <row r="30" ht="12.75">
      <c r="F30" s="88"/>
    </row>
    <row r="31" ht="12.75">
      <c r="F31" s="88"/>
    </row>
    <row r="32" ht="12.75">
      <c r="F32" s="88"/>
    </row>
    <row r="33" ht="12.75">
      <c r="F33" s="88"/>
    </row>
    <row r="34" ht="12.75">
      <c r="F34" s="88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B17" sqref="B17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99"/>
      <c r="B1" s="99"/>
      <c r="C1" s="99"/>
      <c r="D1" s="99"/>
      <c r="E1" s="99"/>
      <c r="F1" s="99"/>
      <c r="G1" s="99"/>
      <c r="H1" s="99"/>
      <c r="I1" s="99"/>
      <c r="J1" s="99"/>
      <c r="K1" s="28"/>
      <c r="L1" s="28"/>
    </row>
    <row r="2" spans="1:12" ht="18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7" t="s">
        <v>47</v>
      </c>
    </row>
    <row r="3" spans="1:12" ht="24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107" t="s">
        <v>50</v>
      </c>
    </row>
    <row r="4" spans="1:12" ht="49.5" customHeight="1" thickBot="1">
      <c r="A4" s="96" t="s">
        <v>64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2.5" customHeight="1">
      <c r="A5" s="97" t="s">
        <v>0</v>
      </c>
      <c r="B5" s="108" t="str">
        <f>Identification!B4</f>
        <v>R-4140-2020</v>
      </c>
      <c r="C5" s="109"/>
      <c r="D5" s="109"/>
      <c r="E5" s="101"/>
      <c r="F5" s="101"/>
      <c r="G5" s="101"/>
      <c r="H5" s="101"/>
      <c r="I5" s="101"/>
      <c r="J5" s="101"/>
      <c r="K5" s="101"/>
      <c r="L5" s="102"/>
    </row>
    <row r="6" spans="1:12" ht="22.5" customHeight="1" thickBot="1">
      <c r="A6" s="98" t="s">
        <v>1</v>
      </c>
      <c r="B6" s="110" t="str">
        <f>Identification!B5</f>
        <v>Association Hôtellerie Québec et Association Restauration Québec</v>
      </c>
      <c r="C6" s="111"/>
      <c r="D6" s="111"/>
      <c r="E6" s="103"/>
      <c r="F6" s="103"/>
      <c r="G6" s="103"/>
      <c r="H6" s="103"/>
      <c r="I6" s="103"/>
      <c r="J6" s="103"/>
      <c r="K6" s="103"/>
      <c r="L6" s="104"/>
    </row>
    <row r="7" spans="1:12" ht="22.5" customHeight="1" thickBot="1">
      <c r="A7" s="60" t="s">
        <v>51</v>
      </c>
      <c r="B7" s="207" t="s">
        <v>40</v>
      </c>
      <c r="C7" s="209"/>
      <c r="D7" s="208"/>
      <c r="E7" s="207" t="s">
        <v>41</v>
      </c>
      <c r="F7" s="209"/>
      <c r="G7" s="209"/>
      <c r="H7" s="208"/>
      <c r="I7" s="207" t="s">
        <v>42</v>
      </c>
      <c r="J7" s="208"/>
      <c r="K7" s="207" t="s">
        <v>43</v>
      </c>
      <c r="L7" s="208"/>
    </row>
    <row r="8" spans="1:12" ht="42" customHeight="1" thickBot="1">
      <c r="A8" s="61" t="s">
        <v>44</v>
      </c>
      <c r="B8" s="49" t="str">
        <f>Identification!A11</f>
        <v>Steve Cadrin</v>
      </c>
      <c r="C8" s="49">
        <f>Identification!A12</f>
        <v>0</v>
      </c>
      <c r="D8" s="49">
        <f>Identification!A13</f>
        <v>0</v>
      </c>
      <c r="E8" s="49" t="str">
        <f>Identification!A15</f>
        <v>Marcel Paul Raymond</v>
      </c>
      <c r="F8" s="38">
        <f>Identification!A16</f>
        <v>0</v>
      </c>
      <c r="G8" s="38">
        <f>Identification!A17</f>
        <v>0</v>
      </c>
      <c r="H8" s="50">
        <f>Identification!A18</f>
        <v>0</v>
      </c>
      <c r="I8" s="49">
        <f>Identification!A20</f>
        <v>0</v>
      </c>
      <c r="J8" s="50">
        <f>Identification!A21</f>
        <v>0</v>
      </c>
      <c r="K8" s="49">
        <f>Identification!A23</f>
        <v>0</v>
      </c>
      <c r="L8" s="50">
        <f>Identification!A24</f>
        <v>0</v>
      </c>
    </row>
    <row r="9" spans="1:12" ht="24" customHeight="1" thickBot="1">
      <c r="A9" s="60" t="s">
        <v>49</v>
      </c>
      <c r="B9" s="112">
        <f>Identification!D11</f>
        <v>300</v>
      </c>
      <c r="C9" s="113">
        <f>Identification!D12</f>
        <v>0</v>
      </c>
      <c r="D9" s="114">
        <f>Identification!D13</f>
        <v>0</v>
      </c>
      <c r="E9" s="112">
        <f>Identification!D15</f>
        <v>240</v>
      </c>
      <c r="F9" s="113">
        <f>Identification!D16</f>
        <v>0</v>
      </c>
      <c r="G9" s="113">
        <f>Identification!D17</f>
        <v>0</v>
      </c>
      <c r="H9" s="114">
        <f>Identification!D18</f>
        <v>0</v>
      </c>
      <c r="I9" s="112">
        <f>Identification!D20</f>
        <v>0</v>
      </c>
      <c r="J9" s="114">
        <f>Identification!D21</f>
        <v>0</v>
      </c>
      <c r="K9" s="112">
        <f>Identification!D23</f>
        <v>0</v>
      </c>
      <c r="L9" s="114">
        <f>Identification!D24</f>
        <v>0</v>
      </c>
    </row>
    <row r="10" spans="1:12" ht="24" customHeight="1">
      <c r="A10" s="65"/>
      <c r="B10" s="210" t="s">
        <v>46</v>
      </c>
      <c r="C10" s="211"/>
      <c r="D10" s="212"/>
      <c r="E10" s="210" t="s">
        <v>46</v>
      </c>
      <c r="F10" s="211"/>
      <c r="G10" s="211"/>
      <c r="H10" s="212"/>
      <c r="I10" s="210" t="s">
        <v>46</v>
      </c>
      <c r="J10" s="211"/>
      <c r="K10" s="205" t="s">
        <v>46</v>
      </c>
      <c r="L10" s="206"/>
    </row>
    <row r="11" spans="1:12" ht="20.25" customHeight="1">
      <c r="A11" s="62" t="s">
        <v>52</v>
      </c>
      <c r="B11" s="115"/>
      <c r="C11" s="116"/>
      <c r="D11" s="117"/>
      <c r="E11" s="115"/>
      <c r="F11" s="116"/>
      <c r="G11" s="116"/>
      <c r="H11" s="117"/>
      <c r="I11" s="115"/>
      <c r="J11" s="117"/>
      <c r="K11" s="115"/>
      <c r="L11" s="117"/>
    </row>
    <row r="12" spans="1:12" ht="30.75" customHeight="1">
      <c r="A12" s="63" t="s">
        <v>53</v>
      </c>
      <c r="B12" s="121">
        <v>6</v>
      </c>
      <c r="C12" s="122"/>
      <c r="D12" s="123"/>
      <c r="E12" s="124">
        <v>12</v>
      </c>
      <c r="F12" s="125"/>
      <c r="G12" s="125"/>
      <c r="H12" s="123"/>
      <c r="I12" s="124"/>
      <c r="J12" s="123"/>
      <c r="K12" s="124"/>
      <c r="L12" s="123"/>
    </row>
    <row r="13" spans="1:12" ht="30.75" customHeight="1">
      <c r="A13" s="63" t="s">
        <v>36</v>
      </c>
      <c r="B13" s="126">
        <v>2</v>
      </c>
      <c r="C13" s="127"/>
      <c r="D13" s="128"/>
      <c r="E13" s="126">
        <v>5</v>
      </c>
      <c r="F13" s="127"/>
      <c r="G13" s="127"/>
      <c r="H13" s="128"/>
      <c r="I13" s="126"/>
      <c r="J13" s="128"/>
      <c r="K13" s="126"/>
      <c r="L13" s="128"/>
    </row>
    <row r="14" spans="1:12" ht="30.75" customHeight="1">
      <c r="A14" s="63" t="s">
        <v>37</v>
      </c>
      <c r="B14" s="126">
        <v>1</v>
      </c>
      <c r="C14" s="127"/>
      <c r="D14" s="128"/>
      <c r="E14" s="126">
        <v>10</v>
      </c>
      <c r="F14" s="127"/>
      <c r="G14" s="127"/>
      <c r="H14" s="128"/>
      <c r="I14" s="126"/>
      <c r="J14" s="128"/>
      <c r="K14" s="126"/>
      <c r="L14" s="128"/>
    </row>
    <row r="15" spans="1:12" ht="30.75" customHeight="1">
      <c r="A15" s="63" t="s">
        <v>38</v>
      </c>
      <c r="B15" s="126">
        <v>2</v>
      </c>
      <c r="C15" s="127"/>
      <c r="D15" s="128"/>
      <c r="E15" s="126">
        <v>5</v>
      </c>
      <c r="F15" s="127"/>
      <c r="G15" s="127"/>
      <c r="H15" s="128"/>
      <c r="I15" s="126"/>
      <c r="J15" s="128"/>
      <c r="K15" s="126"/>
      <c r="L15" s="128"/>
    </row>
    <row r="16" spans="1:12" ht="30.75" customHeight="1">
      <c r="A16" s="63" t="s">
        <v>65</v>
      </c>
      <c r="B16" s="126">
        <v>10</v>
      </c>
      <c r="C16" s="127"/>
      <c r="D16" s="128"/>
      <c r="E16" s="126">
        <v>40</v>
      </c>
      <c r="F16" s="127"/>
      <c r="G16" s="127"/>
      <c r="H16" s="128"/>
      <c r="I16" s="126"/>
      <c r="J16" s="128"/>
      <c r="K16" s="126"/>
      <c r="L16" s="128"/>
    </row>
    <row r="17" spans="1:12" ht="30.75" customHeight="1">
      <c r="A17" s="63" t="s">
        <v>66</v>
      </c>
      <c r="B17" s="126">
        <v>2</v>
      </c>
      <c r="C17" s="127"/>
      <c r="D17" s="128"/>
      <c r="E17" s="126">
        <v>2</v>
      </c>
      <c r="F17" s="127"/>
      <c r="G17" s="127"/>
      <c r="H17" s="128"/>
      <c r="I17" s="126"/>
      <c r="J17" s="128"/>
      <c r="K17" s="126"/>
      <c r="L17" s="128"/>
    </row>
    <row r="18" spans="1:12" ht="30.75" customHeight="1">
      <c r="A18" s="63" t="s">
        <v>68</v>
      </c>
      <c r="B18" s="126"/>
      <c r="C18" s="127"/>
      <c r="D18" s="128"/>
      <c r="E18" s="126"/>
      <c r="F18" s="127"/>
      <c r="G18" s="127"/>
      <c r="H18" s="128"/>
      <c r="I18" s="126"/>
      <c r="J18" s="128"/>
      <c r="K18" s="126"/>
      <c r="L18" s="128"/>
    </row>
    <row r="19" spans="1:12" ht="30.75" customHeight="1">
      <c r="A19" s="63" t="s">
        <v>67</v>
      </c>
      <c r="B19" s="126"/>
      <c r="C19" s="127"/>
      <c r="D19" s="128"/>
      <c r="E19" s="126"/>
      <c r="F19" s="127"/>
      <c r="G19" s="127"/>
      <c r="H19" s="128"/>
      <c r="I19" s="126"/>
      <c r="J19" s="128"/>
      <c r="K19" s="126"/>
      <c r="L19" s="128"/>
    </row>
    <row r="20" spans="1:12" ht="30.75" customHeight="1">
      <c r="A20" s="63" t="s">
        <v>61</v>
      </c>
      <c r="B20" s="126">
        <v>8</v>
      </c>
      <c r="C20" s="127"/>
      <c r="D20" s="128"/>
      <c r="E20" s="126">
        <v>5</v>
      </c>
      <c r="F20" s="127"/>
      <c r="G20" s="127"/>
      <c r="H20" s="128"/>
      <c r="I20" s="126"/>
      <c r="J20" s="128"/>
      <c r="K20" s="126"/>
      <c r="L20" s="128"/>
    </row>
    <row r="21" spans="1:12" ht="30.75" customHeight="1">
      <c r="A21" s="63" t="s">
        <v>39</v>
      </c>
      <c r="B21" s="126"/>
      <c r="C21" s="127"/>
      <c r="D21" s="128"/>
      <c r="E21" s="127"/>
      <c r="F21" s="127"/>
      <c r="G21" s="127"/>
      <c r="H21" s="128"/>
      <c r="I21" s="129"/>
      <c r="J21" s="128"/>
      <c r="K21" s="129"/>
      <c r="L21" s="128"/>
    </row>
    <row r="22" spans="1:12" ht="30.75" customHeight="1">
      <c r="A22" s="63" t="s">
        <v>63</v>
      </c>
      <c r="B22" s="126">
        <v>5</v>
      </c>
      <c r="C22" s="127"/>
      <c r="D22" s="128"/>
      <c r="E22" s="126">
        <v>5</v>
      </c>
      <c r="F22" s="127"/>
      <c r="G22" s="127"/>
      <c r="H22" s="128"/>
      <c r="I22" s="126"/>
      <c r="J22" s="128"/>
      <c r="K22" s="126"/>
      <c r="L22" s="128"/>
    </row>
    <row r="23" spans="1:12" ht="30.75" customHeight="1">
      <c r="A23" s="63"/>
      <c r="B23" s="126"/>
      <c r="C23" s="127"/>
      <c r="D23" s="128"/>
      <c r="E23" s="126"/>
      <c r="F23" s="127"/>
      <c r="G23" s="127"/>
      <c r="H23" s="128"/>
      <c r="I23" s="126"/>
      <c r="J23" s="128"/>
      <c r="K23" s="126"/>
      <c r="L23" s="128"/>
    </row>
    <row r="24" spans="1:12" ht="30.75" customHeight="1">
      <c r="A24" s="64"/>
      <c r="B24" s="126"/>
      <c r="C24" s="127"/>
      <c r="D24" s="128"/>
      <c r="E24" s="126"/>
      <c r="F24" s="127"/>
      <c r="G24" s="127"/>
      <c r="H24" s="128"/>
      <c r="I24" s="126"/>
      <c r="J24" s="128"/>
      <c r="K24" s="126"/>
      <c r="L24" s="128"/>
    </row>
    <row r="25" spans="1:12" ht="30.75" customHeight="1">
      <c r="A25" s="56" t="s">
        <v>54</v>
      </c>
      <c r="B25" s="118">
        <f aca="true" t="shared" si="0" ref="B25:L25">SUM(B12:B24)</f>
        <v>36</v>
      </c>
      <c r="C25" s="118">
        <f t="shared" si="0"/>
        <v>0</v>
      </c>
      <c r="D25" s="118">
        <f>SUM(D12:D24)</f>
        <v>0</v>
      </c>
      <c r="E25" s="118">
        <f t="shared" si="0"/>
        <v>84</v>
      </c>
      <c r="F25" s="118">
        <f t="shared" si="0"/>
        <v>0</v>
      </c>
      <c r="G25" s="118">
        <f t="shared" si="0"/>
        <v>0</v>
      </c>
      <c r="H25" s="118">
        <f t="shared" si="0"/>
        <v>0</v>
      </c>
      <c r="I25" s="118">
        <f t="shared" si="0"/>
        <v>0</v>
      </c>
      <c r="J25" s="118">
        <f t="shared" si="0"/>
        <v>0</v>
      </c>
      <c r="K25" s="118">
        <f>SUM(K12:K24)</f>
        <v>0</v>
      </c>
      <c r="L25" s="118">
        <f t="shared" si="0"/>
        <v>0</v>
      </c>
    </row>
    <row r="26" spans="1:12" ht="30.75" customHeight="1">
      <c r="A26" s="56" t="s">
        <v>57</v>
      </c>
      <c r="B26" s="119">
        <f aca="true" t="shared" si="1" ref="B26:L26">B25*B9</f>
        <v>10800</v>
      </c>
      <c r="C26" s="119">
        <f t="shared" si="1"/>
        <v>0</v>
      </c>
      <c r="D26" s="119">
        <f t="shared" si="1"/>
        <v>0</v>
      </c>
      <c r="E26" s="119">
        <f t="shared" si="1"/>
        <v>20160</v>
      </c>
      <c r="F26" s="119">
        <f t="shared" si="1"/>
        <v>0</v>
      </c>
      <c r="G26" s="119">
        <f t="shared" si="1"/>
        <v>0</v>
      </c>
      <c r="H26" s="119">
        <f t="shared" si="1"/>
        <v>0</v>
      </c>
      <c r="I26" s="119">
        <f t="shared" si="1"/>
        <v>0</v>
      </c>
      <c r="J26" s="119">
        <f t="shared" si="1"/>
        <v>0</v>
      </c>
      <c r="K26" s="119">
        <f t="shared" si="1"/>
        <v>0</v>
      </c>
      <c r="L26" s="119">
        <f t="shared" si="1"/>
        <v>0</v>
      </c>
    </row>
    <row r="27" spans="1:12" s="41" customFormat="1" ht="30.75" customHeight="1">
      <c r="A27" s="105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1:12" ht="30.75" customHeight="1">
      <c r="A28" s="59" t="s">
        <v>58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</row>
    <row r="29" spans="1:12" ht="30.75" customHeight="1">
      <c r="A29" s="57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4"/>
    </row>
    <row r="30" spans="1:12" s="40" customFormat="1" ht="30.75" customHeight="1">
      <c r="A30" s="58" t="s">
        <v>59</v>
      </c>
      <c r="B30" s="120">
        <f>B26+B28</f>
        <v>10800</v>
      </c>
      <c r="C30" s="120">
        <f aca="true" t="shared" si="2" ref="C30:L30">C26+C28</f>
        <v>0</v>
      </c>
      <c r="D30" s="120">
        <f t="shared" si="2"/>
        <v>0</v>
      </c>
      <c r="E30" s="120">
        <f t="shared" si="2"/>
        <v>20160</v>
      </c>
      <c r="F30" s="120">
        <f t="shared" si="2"/>
        <v>0</v>
      </c>
      <c r="G30" s="120">
        <f>G26+G28</f>
        <v>0</v>
      </c>
      <c r="H30" s="120">
        <f t="shared" si="2"/>
        <v>0</v>
      </c>
      <c r="I30" s="120">
        <f t="shared" si="2"/>
        <v>0</v>
      </c>
      <c r="J30" s="120">
        <f t="shared" si="2"/>
        <v>0</v>
      </c>
      <c r="K30" s="120">
        <f t="shared" si="2"/>
        <v>0</v>
      </c>
      <c r="L30" s="119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5.8515625" style="75" customWidth="1"/>
    <col min="2" max="2" width="13.421875" style="75" customWidth="1"/>
    <col min="3" max="3" width="16.28125" style="75" customWidth="1"/>
    <col min="4" max="4" width="13.140625" style="75" customWidth="1"/>
    <col min="5" max="5" width="37.421875" style="76" customWidth="1"/>
  </cols>
  <sheetData>
    <row r="1" spans="1:5" ht="18.75">
      <c r="A1" s="100"/>
      <c r="B1" s="100"/>
      <c r="C1" s="100"/>
      <c r="D1" s="100"/>
      <c r="E1" s="86" t="s">
        <v>47</v>
      </c>
    </row>
    <row r="2" spans="1:5" ht="18.75">
      <c r="A2" s="100"/>
      <c r="B2" s="100"/>
      <c r="C2" s="100"/>
      <c r="D2" s="100"/>
      <c r="E2" s="86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4" t="s">
        <v>0</v>
      </c>
      <c r="B4" s="213" t="str">
        <f>Identification!B4</f>
        <v>R-4140-2020</v>
      </c>
      <c r="C4" s="214"/>
      <c r="D4" s="214"/>
      <c r="E4" s="215"/>
    </row>
    <row r="5" spans="1:5" ht="18" customHeight="1" thickBot="1">
      <c r="A5" s="95" t="s">
        <v>1</v>
      </c>
      <c r="B5" s="216" t="str">
        <f>Identification!B5</f>
        <v>Association Hôtellerie Québec et Association Restauration Québec</v>
      </c>
      <c r="C5" s="216"/>
      <c r="D5" s="216"/>
      <c r="E5" s="217"/>
    </row>
    <row r="6" spans="1:5" ht="25.5" customHeight="1" thickBot="1">
      <c r="A6" s="218" t="s">
        <v>69</v>
      </c>
      <c r="B6" s="219"/>
      <c r="C6" s="219"/>
      <c r="D6" s="219"/>
      <c r="E6" s="220"/>
    </row>
    <row r="7" spans="1:5" ht="19.5" customHeight="1">
      <c r="A7" s="221"/>
      <c r="B7" s="222"/>
      <c r="C7" s="222"/>
      <c r="D7" s="222"/>
      <c r="E7" s="223"/>
    </row>
    <row r="8" spans="1:5" ht="19.5" customHeight="1">
      <c r="A8" s="224"/>
      <c r="B8" s="225"/>
      <c r="C8" s="225"/>
      <c r="D8" s="225"/>
      <c r="E8" s="226"/>
    </row>
    <row r="9" spans="1:5" ht="19.5" customHeight="1">
      <c r="A9" s="224"/>
      <c r="B9" s="225"/>
      <c r="C9" s="225"/>
      <c r="D9" s="225"/>
      <c r="E9" s="226"/>
    </row>
    <row r="10" spans="1:5" ht="19.5" customHeight="1">
      <c r="A10" s="224"/>
      <c r="B10" s="225"/>
      <c r="C10" s="225"/>
      <c r="D10" s="225"/>
      <c r="E10" s="226"/>
    </row>
    <row r="11" spans="1:5" ht="19.5" customHeight="1">
      <c r="A11" s="224"/>
      <c r="B11" s="225"/>
      <c r="C11" s="225"/>
      <c r="D11" s="225"/>
      <c r="E11" s="226"/>
    </row>
    <row r="12" spans="1:5" ht="19.5" customHeight="1">
      <c r="A12" s="224"/>
      <c r="B12" s="225"/>
      <c r="C12" s="225"/>
      <c r="D12" s="225"/>
      <c r="E12" s="226"/>
    </row>
    <row r="13" spans="1:5" ht="19.5" customHeight="1">
      <c r="A13" s="224"/>
      <c r="B13" s="225"/>
      <c r="C13" s="225"/>
      <c r="D13" s="225"/>
      <c r="E13" s="226"/>
    </row>
    <row r="14" spans="1:5" ht="19.5" customHeight="1">
      <c r="A14" s="224"/>
      <c r="B14" s="225"/>
      <c r="C14" s="225"/>
      <c r="D14" s="225"/>
      <c r="E14" s="226"/>
    </row>
    <row r="15" spans="1:5" ht="19.5" customHeight="1">
      <c r="A15" s="224"/>
      <c r="B15" s="225"/>
      <c r="C15" s="225"/>
      <c r="D15" s="225"/>
      <c r="E15" s="226"/>
    </row>
    <row r="16" spans="1:5" ht="19.5" customHeight="1">
      <c r="A16" s="224"/>
      <c r="B16" s="225"/>
      <c r="C16" s="225"/>
      <c r="D16" s="225"/>
      <c r="E16" s="226"/>
    </row>
    <row r="17" spans="1:5" ht="19.5" customHeight="1">
      <c r="A17" s="224"/>
      <c r="B17" s="225"/>
      <c r="C17" s="225"/>
      <c r="D17" s="225"/>
      <c r="E17" s="226"/>
    </row>
    <row r="18" spans="1:5" ht="19.5" customHeight="1">
      <c r="A18" s="224"/>
      <c r="B18" s="225"/>
      <c r="C18" s="225"/>
      <c r="D18" s="225"/>
      <c r="E18" s="226"/>
    </row>
    <row r="19" spans="1:5" ht="19.5" customHeight="1">
      <c r="A19" s="224"/>
      <c r="B19" s="225"/>
      <c r="C19" s="225"/>
      <c r="D19" s="225"/>
      <c r="E19" s="226"/>
    </row>
    <row r="20" spans="1:5" ht="19.5" customHeight="1">
      <c r="A20" s="224"/>
      <c r="B20" s="225"/>
      <c r="C20" s="225"/>
      <c r="D20" s="225"/>
      <c r="E20" s="226"/>
    </row>
    <row r="21" spans="1:5" ht="19.5" customHeight="1">
      <c r="A21" s="224"/>
      <c r="B21" s="225"/>
      <c r="C21" s="225"/>
      <c r="D21" s="225"/>
      <c r="E21" s="226"/>
    </row>
    <row r="22" spans="1:5" ht="19.5" customHeight="1">
      <c r="A22" s="224"/>
      <c r="B22" s="225"/>
      <c r="C22" s="225"/>
      <c r="D22" s="225"/>
      <c r="E22" s="226"/>
    </row>
    <row r="23" spans="1:5" ht="19.5" customHeight="1">
      <c r="A23" s="224"/>
      <c r="B23" s="225"/>
      <c r="C23" s="225"/>
      <c r="D23" s="225"/>
      <c r="E23" s="226"/>
    </row>
    <row r="24" spans="1:5" ht="19.5" customHeight="1">
      <c r="A24" s="224"/>
      <c r="B24" s="225"/>
      <c r="C24" s="225"/>
      <c r="D24" s="225"/>
      <c r="E24" s="226"/>
    </row>
    <row r="25" spans="1:5" ht="19.5" customHeight="1">
      <c r="A25" s="224"/>
      <c r="B25" s="225"/>
      <c r="C25" s="225"/>
      <c r="D25" s="225"/>
      <c r="E25" s="226"/>
    </row>
    <row r="26" spans="1:5" ht="19.5" customHeight="1">
      <c r="A26" s="224"/>
      <c r="B26" s="225"/>
      <c r="C26" s="225"/>
      <c r="D26" s="225"/>
      <c r="E26" s="226"/>
    </row>
    <row r="27" spans="1:5" ht="19.5" customHeight="1">
      <c r="A27" s="224"/>
      <c r="B27" s="225"/>
      <c r="C27" s="225"/>
      <c r="D27" s="225"/>
      <c r="E27" s="226"/>
    </row>
    <row r="28" spans="1:5" ht="19.5" customHeight="1">
      <c r="A28" s="224"/>
      <c r="B28" s="225"/>
      <c r="C28" s="225"/>
      <c r="D28" s="225"/>
      <c r="E28" s="226"/>
    </row>
    <row r="29" spans="1:5" ht="19.5" customHeight="1">
      <c r="A29" s="224"/>
      <c r="B29" s="225"/>
      <c r="C29" s="225"/>
      <c r="D29" s="225"/>
      <c r="E29" s="226"/>
    </row>
    <row r="30" spans="1:5" ht="19.5" customHeight="1">
      <c r="A30" s="224"/>
      <c r="B30" s="225"/>
      <c r="C30" s="225"/>
      <c r="D30" s="225"/>
      <c r="E30" s="226"/>
    </row>
    <row r="31" spans="1:5" ht="19.5" customHeight="1">
      <c r="A31" s="224"/>
      <c r="B31" s="225"/>
      <c r="C31" s="225"/>
      <c r="D31" s="225"/>
      <c r="E31" s="226"/>
    </row>
    <row r="32" spans="1:5" ht="19.5" customHeight="1">
      <c r="A32" s="224"/>
      <c r="B32" s="225"/>
      <c r="C32" s="225"/>
      <c r="D32" s="225"/>
      <c r="E32" s="226"/>
    </row>
    <row r="33" spans="1:5" ht="19.5" customHeight="1">
      <c r="A33" s="224"/>
      <c r="B33" s="225"/>
      <c r="C33" s="225"/>
      <c r="D33" s="225"/>
      <c r="E33" s="226"/>
    </row>
    <row r="34" spans="1:5" ht="19.5" customHeight="1">
      <c r="A34" s="224"/>
      <c r="B34" s="225"/>
      <c r="C34" s="225"/>
      <c r="D34" s="225"/>
      <c r="E34" s="226"/>
    </row>
    <row r="35" spans="1:5" ht="19.5" customHeight="1">
      <c r="A35" s="224"/>
      <c r="B35" s="225"/>
      <c r="C35" s="225"/>
      <c r="D35" s="225"/>
      <c r="E35" s="226"/>
    </row>
    <row r="36" spans="1:5" ht="19.5" customHeight="1">
      <c r="A36" s="224"/>
      <c r="B36" s="225"/>
      <c r="C36" s="225"/>
      <c r="D36" s="225"/>
      <c r="E36" s="226"/>
    </row>
    <row r="37" spans="1:5" ht="19.5" customHeight="1">
      <c r="A37" s="224"/>
      <c r="B37" s="225"/>
      <c r="C37" s="225"/>
      <c r="D37" s="225"/>
      <c r="E37" s="226"/>
    </row>
    <row r="38" spans="1:5" ht="19.5" customHeight="1">
      <c r="A38" s="224"/>
      <c r="B38" s="225"/>
      <c r="C38" s="225"/>
      <c r="D38" s="225"/>
      <c r="E38" s="226"/>
    </row>
    <row r="39" spans="1:5" ht="19.5" customHeight="1">
      <c r="A39" s="224"/>
      <c r="B39" s="225"/>
      <c r="C39" s="225"/>
      <c r="D39" s="225"/>
      <c r="E39" s="226"/>
    </row>
    <row r="40" spans="1:5" ht="19.5" customHeight="1">
      <c r="A40" s="227"/>
      <c r="B40" s="228"/>
      <c r="C40" s="228"/>
      <c r="D40" s="228"/>
      <c r="E40" s="229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l'AHQ-ARQ</dc:subject>
  <dc:creator>Régie de l'énergie</dc:creator>
  <cp:keywords/>
  <dc:description/>
  <cp:lastModifiedBy>France Nadon</cp:lastModifiedBy>
  <cp:lastPrinted>2020-07-29T14:05:15Z</cp:lastPrinted>
  <dcterms:created xsi:type="dcterms:W3CDTF">2009-06-30T18:48:08Z</dcterms:created>
  <dcterms:modified xsi:type="dcterms:W3CDTF">2021-01-20T21:11:54Z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el">
    <vt:lpwstr>3</vt:lpwstr>
  </property>
  <property fmtid="{D5CDD505-2E9C-101B-9397-08002B2CF9AE}" pid="3" name="Provenance">
    <vt:lpwstr>2</vt:lpwstr>
  </property>
  <property fmtid="{D5CDD505-2E9C-101B-9397-08002B2CF9AE}" pid="4" name="Phase">
    <vt:lpwstr>1</vt:lpwstr>
  </property>
  <property fmtid="{D5CDD505-2E9C-101B-9397-08002B2CF9AE}" pid="5" name="Accèsrestreint">
    <vt:lpwstr>0</vt:lpwstr>
  </property>
  <property fmtid="{D5CDD505-2E9C-101B-9397-08002B2CF9AE}" pid="6" name="Catégoriededocument">
    <vt:lpwstr>4</vt:lpwstr>
  </property>
  <property fmtid="{D5CDD505-2E9C-101B-9397-08002B2CF9AE}" pid="7" name="Sous-catégorie">
    <vt:lpwstr>24</vt:lpwstr>
  </property>
  <property fmtid="{D5CDD505-2E9C-101B-9397-08002B2CF9AE}" pid="8" name="Copiepapierreçue">
    <vt:lpwstr>0</vt:lpwstr>
  </property>
  <property fmtid="{D5CDD505-2E9C-101B-9397-08002B2CF9AE}" pid="9" name="Projet">
    <vt:lpwstr>520</vt:lpwstr>
  </property>
  <property fmtid="{D5CDD505-2E9C-101B-9397-08002B2CF9AE}" pid="10" name="Deposant">
    <vt:lpwstr>184</vt:lpwstr>
  </property>
  <property fmtid="{D5CDD505-2E9C-101B-9397-08002B2CF9AE}" pid="11" name="Cotedeposant">
    <vt:lpwstr/>
  </property>
  <property fmtid="{D5CDD505-2E9C-101B-9397-08002B2CF9AE}" pid="12" name="Inscritauplumitif">
    <vt:lpwstr>1</vt:lpwstr>
  </property>
  <property fmtid="{D5CDD505-2E9C-101B-9397-08002B2CF9AE}" pid="13" name="DiffusablesurleWeb">
    <vt:lpwstr>1</vt:lpwstr>
  </property>
  <property fmtid="{D5CDD505-2E9C-101B-9397-08002B2CF9AE}" pid="14" name="Order">
    <vt:lpwstr>5205300.00000000</vt:lpwstr>
  </property>
  <property fmtid="{D5CDD505-2E9C-101B-9397-08002B2CF9AE}" pid="15" name="Nombredephaseauprojet">
    <vt:lpwstr>1.00000000000000</vt:lpwstr>
  </property>
  <property fmtid="{D5CDD505-2E9C-101B-9397-08002B2CF9AE}" pid="16" name="NonenvoiAlerte">
    <vt:lpwstr>1</vt:lpwstr>
  </property>
  <property fmtid="{D5CDD505-2E9C-101B-9397-08002B2CF9AE}" pid="17" name="Déposant">
    <vt:lpwstr>10</vt:lpwstr>
  </property>
  <property fmtid="{D5CDD505-2E9C-101B-9397-08002B2CF9AE}" pid="18" name="Sujet">
    <vt:lpwstr>Budget de participation de l'AHQ-ARQ</vt:lpwstr>
  </property>
  <property fmtid="{D5CDD505-2E9C-101B-9397-08002B2CF9AE}" pid="19" name="Numéroplumitif">
    <vt:lpwstr>0014</vt:lpwstr>
  </property>
  <property fmtid="{D5CDD505-2E9C-101B-9397-08002B2CF9AE}" pid="20" name="Cotedepièce">
    <vt:lpwstr>C-AHQ-ARQ-0004</vt:lpwstr>
  </property>
  <property fmtid="{D5CDD505-2E9C-101B-9397-08002B2CF9AE}" pid="21" name="Anciennomdudocument">
    <vt:lpwstr>R-4140-2020 - Budget de participation de l'AHQ-ARQ.xls</vt:lpwstr>
  </property>
  <property fmtid="{D5CDD505-2E9C-101B-9397-08002B2CF9AE}" pid="22" name="_dlc_DocId">
    <vt:lpwstr>W2HFWTQUJJY6-236509734-30</vt:lpwstr>
  </property>
  <property fmtid="{D5CDD505-2E9C-101B-9397-08002B2CF9AE}" pid="23" name="_dlc_DocIdItemGuid">
    <vt:lpwstr>fbdd37e6-5b1c-4a34-853d-363cb0a1f95b</vt:lpwstr>
  </property>
  <property fmtid="{D5CDD505-2E9C-101B-9397-08002B2CF9AE}" pid="24" name="_dlc_DocIdUrl">
    <vt:lpwstr>http://s10mtlweb:8081/520/_layouts/15/DocIdRedir.aspx?ID=W2HFWTQUJJY6-236509734-30, W2HFWTQUJJY6-236509734-30</vt:lpwstr>
  </property>
  <property fmtid="{D5CDD505-2E9C-101B-9397-08002B2CF9AE}" pid="25" name="display_urn:schemas-microsoft-com:office:office#Editor">
    <vt:lpwstr>Eccles, Natalie</vt:lpwstr>
  </property>
  <property fmtid="{D5CDD505-2E9C-101B-9397-08002B2CF9AE}" pid="26" name="Cote de piéce">
    <vt:lpwstr>C-AHQ-ARQ-0004</vt:lpwstr>
  </property>
  <property fmtid="{D5CDD505-2E9C-101B-9397-08002B2CF9AE}" pid="27" name="Inscrit au plumitif">
    <vt:lpwstr>1</vt:lpwstr>
  </property>
  <property fmtid="{D5CDD505-2E9C-101B-9397-08002B2CF9AE}" pid="28" name="Ne pas envoyer d'alerte">
    <vt:lpwstr>1</vt:lpwstr>
  </property>
  <property fmtid="{D5CDD505-2E9C-101B-9397-08002B2CF9AE}" pid="29" name="Numéro plumitif">
    <vt:lpwstr>14.0000000000000</vt:lpwstr>
  </property>
  <property fmtid="{D5CDD505-2E9C-101B-9397-08002B2CF9AE}" pid="30" name="display_urn:schemas-microsoft-com:office:office#Author">
    <vt:lpwstr>Compte système</vt:lpwstr>
  </property>
  <property fmtid="{D5CDD505-2E9C-101B-9397-08002B2CF9AE}" pid="31" name="Diffusable sur le Web">
    <vt:lpwstr>1</vt:lpwstr>
  </property>
  <property fmtid="{D5CDD505-2E9C-101B-9397-08002B2CF9AE}" pid="32" name="Copie papier reçue">
    <vt:lpwstr>0</vt:lpwstr>
  </property>
  <property fmtid="{D5CDD505-2E9C-101B-9397-08002B2CF9AE}" pid="33" name="Catégorie de document">
    <vt:lpwstr>17</vt:lpwstr>
  </property>
  <property fmtid="{D5CDD505-2E9C-101B-9397-08002B2CF9AE}" pid="34" name="Cote de déposant">
    <vt:lpwstr/>
  </property>
</Properties>
</file>