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<sst xmlns="http://schemas.openxmlformats.org/spreadsheetml/2006/main" count="266" uniqueCount="188">
  <si>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</si>
  <si>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</si>
  <si>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</si>
  <si>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</si>
  <si>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</si>
  <si>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</si>
  <si>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</si>
  <si>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</si>
  <si>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</si>
  <si>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</si>
  <si>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</si>
  <si>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</si>
  <si>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</si>
  <si>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</si>
  <si>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</si>
  <si>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</si>
  <si>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</si>
  <si>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</si>
  <si>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</si>
  <si>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</si>
  <si>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</si>
  <si>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</si>
  <si>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</si>
  <si>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</si>
  <si>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</si>
  <si>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</si>
  <si>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</si>
  <si>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</si>
  <si>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</si>
  <si>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</si>
  <si>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</si>
  <si>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</si>
  <si>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</si>
  <si>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</si>
  <si>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</si>
  <si>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</si>
  <si>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</si>
  <si>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</si>
  <si>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</si>
  <si>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</si>
  <si>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</si>
  <si>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</si>
  <si>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</si>
  <si>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</si>
  <si>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</si>
  <si>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</si>
  <si>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</si>
  <si>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</si>
  <si>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</si>
  <si>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</si>
  <si>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</si>
  <si>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</si>
  <si>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</si>
  <si>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</si>
  <si>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</si>
  <si>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</si>
  <si>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</si>
  <si>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</si>
  <si>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</si>
  <si>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</si>
  <si>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</si>
  <si>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</si>
  <si>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</si>
  <si>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</si>
  <si>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</si>
  <si>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</si>
  <si>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</si>
  <si>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</si>
  <si>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</si>
  <si>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</si>
  <si>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</si>
  <si>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</si>
  <si>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</si>
  <si>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</si>
  <si>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</si>
  <si>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</si>
  <si>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</si>
  <si>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</si>
  <si>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</si>
  <si>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</si>
  <si>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</si>
  <si>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</si>
  <si>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</si>
  <si>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</si>
  <si>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</si>
  <si>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</si>
  <si>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</si>
  <si>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</si>
  <si>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</si>
  <si>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</si>
  <si>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</si>
  <si>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</si>
  <si>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</si>
  <si>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</si>
  <si>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</si>
  <si>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</si>
  <si>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</si>
  <si>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</si>
  <si>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</si>
  <si>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</si>
  <si>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</si>
  <si>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</si>
  <si>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</si>
  <si>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</si>
  <si>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</si>
  <si>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</si>
  <si>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</si>
  <si>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</si>
  <si>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</si>
  <si>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</si>
  <si>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</si>
  <si>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</si>
  <si>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</si>
  <si>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</si>
  <si>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</si>
  <si>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</si>
  <si>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</si>
  <si>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</si>
  <si>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</si>
  <si>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</si>
  <si>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</si>
  <si>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</si>
  <si>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</si>
  <si>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</si>
  <si>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</si>
  <si>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</si>
  <si>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</si>
  <si>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</si>
  <si>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</si>
  <si>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</si>
  <si>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</si>
  <si>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</si>
  <si>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</si>
  <si>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</si>
  <si>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</si>
  <si>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</si>
  <si>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</si>
  <si>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</si>
  <si>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</si>
  <si>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</si>
  <si>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</si>
  <si>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</si>
  <si>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</si>
  <si>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</si>
  <si>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</si>
  <si>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</si>
  <si>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</si>
  <si>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</si>
  <si>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</si>
  <si>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</si>
  <si>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</si>
  <si>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</si>
  <si>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</si>
  <si>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</si>
  <si>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</si>
  <si>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</si>
  <si>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</si>
  <si>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</si>
  <si>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</si>
  <si>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</si>
  <si>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</si>
  <si>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</si>
  <si>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</si>
  <si>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</si>
  <si>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</si>
  <si>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</si>
  <si>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</si>
  <si>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</si>
  <si>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</si>
  <si>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</si>
  <si>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</si>
  <si>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</si>
  <si>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</si>
  <si>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</si>
  <si>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</si>
  <si>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</si>
  <si>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</si>
  <si>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</si>
  <si>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</si>
  <si>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</si>
  <si>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</si>
  <si>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</si>
  <si>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R-4147-2021</t>
  </si>
  <si>
    <t>Avril 2021 - Juillet 2021</t>
  </si>
  <si>
    <t>Externe</t>
  </si>
  <si>
    <t>août</t>
  </si>
  <si>
    <t>Anne-Charlotte Carignan</t>
  </si>
  <si>
    <t>stagiaire</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</si>
</sst>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mmm/yyyy"/>
    <numFmt numFmtId="174" formatCode="_ * #.##0.00_)\ &quot;$&quot;_ ;_ * \(#.##0.00\)\ &quot;$&quot;_ ;_ * &quot;-&quot;??_)\ &quot;$&quot;_ ;_ @_ "/>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41" fontId="80" fillId="0" borderId="25" xfId="0" applyNumberFormat="1" applyFont="1" applyFill="1" applyBorder="1" applyAlignment="1" applyProtection="1" quotePrefix="1">
      <alignment horizontal="left" vertical="center"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4">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182</v>
      </c>
      <c r="C5" s="174" t="s">
        <v>16</v>
      </c>
      <c r="D5" s="301" t="s">
        <v>183</v>
      </c>
      <c r="E5" s="4"/>
      <c r="F5" s="4"/>
      <c r="G5" s="4"/>
      <c r="H5" s="4"/>
      <c r="I5" s="4"/>
      <c r="J5" s="4"/>
      <c r="K5" s="4"/>
      <c r="L5" s="4"/>
      <c r="M5" s="4"/>
      <c r="N5" s="4"/>
      <c r="O5" s="4"/>
      <c r="P5" s="4"/>
    </row>
    <row r="6" spans="1:16" ht="18.75" customHeight="1">
      <c r="A6" s="175" t="s">
        <v>1</v>
      </c>
      <c r="B6" s="304" t="s">
        <v>172</v>
      </c>
      <c r="C6" s="305"/>
      <c r="D6" s="306"/>
      <c r="E6" s="4"/>
      <c r="F6" s="4"/>
      <c r="G6" s="4"/>
      <c r="H6" s="4"/>
      <c r="I6" s="4"/>
      <c r="J6" s="4"/>
      <c r="K6" s="4"/>
      <c r="L6" s="4"/>
      <c r="M6" s="4"/>
      <c r="N6" s="4"/>
      <c r="O6" s="4"/>
      <c r="P6" s="4"/>
    </row>
    <row r="7" spans="1:16" ht="18.75" customHeight="1">
      <c r="A7" s="307" t="s">
        <v>67</v>
      </c>
      <c r="B7" s="308"/>
      <c r="C7" s="309"/>
      <c r="D7" s="181" t="s">
        <v>173</v>
      </c>
      <c r="E7" s="4"/>
      <c r="F7" s="4"/>
      <c r="G7" s="4"/>
      <c r="H7" s="4"/>
      <c r="I7" s="4"/>
      <c r="J7" s="4"/>
      <c r="K7" s="4"/>
      <c r="L7" s="4"/>
      <c r="M7" s="4"/>
      <c r="N7" s="4"/>
      <c r="O7" s="4"/>
      <c r="P7" s="4"/>
    </row>
    <row r="8" spans="1:16" ht="18.75" customHeight="1">
      <c r="A8" s="307" t="s">
        <v>134</v>
      </c>
      <c r="B8" s="310"/>
      <c r="C8" s="311"/>
      <c r="D8" s="182">
        <v>0</v>
      </c>
      <c r="E8" s="4"/>
      <c r="F8" s="4"/>
      <c r="G8" s="4"/>
      <c r="H8" s="4"/>
      <c r="I8" s="4"/>
      <c r="J8" s="4"/>
      <c r="K8" s="4"/>
      <c r="L8" s="4"/>
      <c r="M8" s="4"/>
      <c r="N8" s="4"/>
      <c r="O8" s="4"/>
      <c r="P8" s="4"/>
    </row>
    <row r="9" spans="1:16" ht="18.75" customHeight="1">
      <c r="A9" s="312" t="s">
        <v>133</v>
      </c>
      <c r="B9" s="313"/>
      <c r="C9" s="314"/>
      <c r="D9" s="183"/>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174</v>
      </c>
      <c r="B12" s="185" t="s">
        <v>175</v>
      </c>
      <c r="C12" s="185" t="s">
        <v>176</v>
      </c>
      <c r="D12" s="186" t="s">
        <v>177</v>
      </c>
      <c r="E12" s="9"/>
      <c r="F12" s="4"/>
      <c r="G12" s="4"/>
      <c r="H12" s="4"/>
      <c r="I12" s="4"/>
      <c r="J12" s="4"/>
      <c r="K12" s="4"/>
      <c r="L12" s="4"/>
      <c r="M12" s="4"/>
      <c r="N12" s="4"/>
      <c r="O12" s="4"/>
      <c r="P12" s="4"/>
    </row>
    <row r="13" spans="1:16" ht="27" customHeight="1">
      <c r="A13" s="187" t="s">
        <v>186</v>
      </c>
      <c r="B13" s="188" t="s">
        <v>187</v>
      </c>
      <c r="C13" s="188" t="s">
        <v>176</v>
      </c>
      <c r="D13" s="186" t="s">
        <v>177</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178</v>
      </c>
      <c r="B17" s="185" t="s">
        <v>175</v>
      </c>
      <c r="C17" s="185" t="s">
        <v>176</v>
      </c>
      <c r="D17" s="186" t="s">
        <v>179</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15" t="s">
        <v>17</v>
      </c>
      <c r="C22" s="315" t="s">
        <v>17</v>
      </c>
      <c r="D22" s="195"/>
      <c r="E22" s="9"/>
      <c r="F22" s="4"/>
      <c r="G22" s="4"/>
      <c r="H22" s="4"/>
      <c r="I22" s="4"/>
      <c r="J22" s="4"/>
      <c r="K22" s="4"/>
      <c r="L22" s="4"/>
      <c r="M22" s="4"/>
      <c r="N22" s="4"/>
      <c r="O22" s="4"/>
      <c r="P22" s="4"/>
    </row>
    <row r="23" spans="1:16" ht="27" customHeight="1">
      <c r="A23" s="194"/>
      <c r="B23" s="316"/>
      <c r="C23" s="316"/>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15" t="s">
        <v>17</v>
      </c>
      <c r="C25" s="199"/>
      <c r="D25" s="195"/>
      <c r="E25" s="9"/>
      <c r="F25" s="4"/>
      <c r="G25" s="4"/>
      <c r="H25" s="4"/>
      <c r="I25" s="4"/>
      <c r="J25" s="4"/>
      <c r="K25" s="4"/>
      <c r="L25" s="4"/>
      <c r="M25" s="4"/>
      <c r="N25" s="4"/>
      <c r="O25" s="4"/>
      <c r="P25" s="4"/>
    </row>
    <row r="26" spans="1:16" ht="27" customHeight="1">
      <c r="A26" s="198"/>
      <c r="B26" s="316"/>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8">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R-4147-2021</v>
      </c>
      <c r="C4" s="204" t="s">
        <v>16</v>
      </c>
      <c r="D4" s="127" t="str">
        <f>Identification!D5</f>
        <v>Avril 2021 - Juillet 2021</v>
      </c>
      <c r="E4" s="11"/>
      <c r="F4" s="4"/>
      <c r="G4" s="4"/>
      <c r="H4" s="4"/>
      <c r="I4" s="4"/>
      <c r="J4" s="4"/>
      <c r="K4" s="4"/>
      <c r="L4" s="4"/>
      <c r="M4" s="4"/>
      <c r="N4" s="4"/>
      <c r="O4" s="4"/>
      <c r="P4" s="4"/>
    </row>
    <row r="5" spans="1:16" ht="26.25" customHeight="1">
      <c r="A5" s="175" t="s">
        <v>1</v>
      </c>
      <c r="B5" s="322" t="str">
        <f>Identification!B6:D6</f>
        <v>Association hôtellerie Québec et Association Restauration Québec</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25</v>
      </c>
      <c r="C9" s="296">
        <f>Honoraires!D14</f>
        <v>0</v>
      </c>
      <c r="D9" s="128">
        <f>Honoraires!H14</f>
        <v>6620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48</v>
      </c>
      <c r="C11" s="296">
        <f>Honoraires!D20</f>
        <v>0</v>
      </c>
      <c r="D11" s="128">
        <f>Honoraires!H20</f>
        <v>11520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73</v>
      </c>
      <c r="C17" s="239">
        <f>C9+C11+C13+C15</f>
        <v>0</v>
      </c>
      <c r="D17" s="240">
        <f>D9+D11+D13+D15</f>
        <v>18140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544.2</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544.2</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800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19484.2</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2"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R-4147-2021</v>
      </c>
      <c r="D4" s="385" t="s">
        <v>16</v>
      </c>
      <c r="E4" s="386"/>
      <c r="F4" s="380" t="str">
        <f>Identification!D5</f>
        <v>Avril 2021 - Juillet 2021</v>
      </c>
      <c r="G4" s="381"/>
      <c r="H4" s="382"/>
      <c r="I4" s="11"/>
      <c r="J4" s="11"/>
      <c r="K4" s="11"/>
      <c r="L4" s="11"/>
      <c r="M4" s="11"/>
      <c r="N4" s="11"/>
      <c r="O4" s="11"/>
      <c r="P4" s="11"/>
      <c r="Q4" s="11"/>
    </row>
    <row r="5" spans="1:17" ht="26.25" customHeight="1">
      <c r="A5" s="131" t="s">
        <v>1</v>
      </c>
      <c r="B5" s="132"/>
      <c r="C5" s="322" t="str">
        <f>Identification!B6</f>
        <v>Association hôtellerie Québec et Association Restauration Québec</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Steve Cadrin</v>
      </c>
      <c r="C10" s="244">
        <v>21</v>
      </c>
      <c r="D10" s="244"/>
      <c r="E10" s="245">
        <v>300</v>
      </c>
      <c r="F10" s="169">
        <f>ROUND(((D10*E10)+(C10*E10)),2)</f>
        <v>6300</v>
      </c>
      <c r="G10" s="251"/>
      <c r="H10" s="166">
        <f>ROUND(F10+G10,2)</f>
        <v>6300</v>
      </c>
      <c r="I10" s="11"/>
      <c r="J10" s="11"/>
      <c r="K10" s="11"/>
      <c r="L10" s="11"/>
      <c r="M10" s="11"/>
      <c r="N10" s="11"/>
      <c r="O10" s="11"/>
      <c r="P10" s="11"/>
      <c r="Q10" s="11"/>
    </row>
    <row r="11" spans="1:17" ht="20.25" customHeight="1">
      <c r="A11" s="373"/>
      <c r="B11" s="147" t="str">
        <f>Identification!A13</f>
        <v>Anne-Charlotte Carignan</v>
      </c>
      <c r="C11" s="246">
        <v>4</v>
      </c>
      <c r="D11" s="246"/>
      <c r="E11" s="247">
        <v>80</v>
      </c>
      <c r="F11" s="170">
        <f>ROUND(((D11*E11)+(C11*E11)),2)</f>
        <v>320</v>
      </c>
      <c r="G11" s="252"/>
      <c r="H11" s="167">
        <f>ROUND(F11+G11,2)</f>
        <v>320</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25</v>
      </c>
      <c r="D14" s="159">
        <f>SUM(D10:D13)</f>
        <v>0</v>
      </c>
      <c r="E14" s="360"/>
      <c r="F14" s="160">
        <f>F10+F11+F12+F13</f>
        <v>6620</v>
      </c>
      <c r="G14" s="160">
        <f>G10+G11+G12+G13</f>
        <v>0</v>
      </c>
      <c r="H14" s="161">
        <f>ROUND(F14+G14,2)</f>
        <v>6620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Marcel Paul Raymond</v>
      </c>
      <c r="C16" s="244">
        <v>48</v>
      </c>
      <c r="D16" s="244">
        <v>0</v>
      </c>
      <c r="E16" s="245">
        <v>240</v>
      </c>
      <c r="F16" s="169">
        <f>ROUND(((D16*E16)+(C16*E16)),2)</f>
        <v>11520</v>
      </c>
      <c r="G16" s="251"/>
      <c r="H16" s="166">
        <f>ROUND(F16+G16,2)</f>
        <v>11520</v>
      </c>
      <c r="I16" s="11"/>
      <c r="J16" s="11"/>
      <c r="K16" s="11"/>
      <c r="L16" s="11"/>
      <c r="M16" s="11"/>
      <c r="N16" s="11"/>
      <c r="O16" s="11"/>
      <c r="P16" s="11"/>
      <c r="Q16" s="11"/>
    </row>
    <row r="17" spans="1:17" ht="20.25" customHeight="1">
      <c r="A17" s="37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48</v>
      </c>
      <c r="D20" s="159">
        <f>SUM(D16:D19)</f>
        <v>0</v>
      </c>
      <c r="E20" s="360"/>
      <c r="F20" s="160">
        <f>F16+F17+F18+F19</f>
        <v>11520</v>
      </c>
      <c r="G20" s="160">
        <f>G16+G17+G18+G19</f>
        <v>0</v>
      </c>
      <c r="H20" s="161">
        <f>ROUND(F20+G20,2)</f>
        <v>11520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18140</v>
      </c>
      <c r="G30" s="236">
        <f>G14+G20+G24+G28</f>
        <v>0</v>
      </c>
      <c r="H30" s="237">
        <f>H14+H20+H24+H28</f>
        <v>18140</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R-4147-2021</v>
      </c>
      <c r="C4" s="390" t="s">
        <v>16</v>
      </c>
      <c r="D4" s="391"/>
      <c r="E4" s="392" t="str">
        <f>Identification!D5</f>
        <v>Avril 2021 - Juillet 2021</v>
      </c>
      <c r="F4" s="393"/>
      <c r="G4" s="11"/>
      <c r="H4" s="11"/>
      <c r="I4" s="11"/>
      <c r="J4" s="11"/>
      <c r="K4" s="11"/>
      <c r="L4" s="11"/>
      <c r="M4" s="11"/>
      <c r="N4" s="11"/>
      <c r="O4" s="11"/>
      <c r="P4" s="11"/>
    </row>
    <row r="5" spans="1:16" ht="26.25" customHeight="1">
      <c r="A5" s="10" t="s">
        <v>1</v>
      </c>
      <c r="B5" s="394" t="str">
        <f>Identification!B6:D6</f>
        <v>Association hôtellerie Québec et Association Restauration Québec</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7" t="s">
        <v>10</v>
      </c>
      <c r="C11" s="59"/>
      <c r="D11" s="258"/>
      <c r="E11" s="258"/>
      <c r="F11" s="37">
        <f>ROUND(D11+E11,2)</f>
        <v>0</v>
      </c>
      <c r="G11" s="11"/>
      <c r="H11" s="11"/>
      <c r="I11" s="11"/>
      <c r="J11" s="11"/>
      <c r="K11" s="11"/>
      <c r="L11" s="11"/>
      <c r="M11" s="11"/>
      <c r="N11" s="11"/>
      <c r="O11" s="11"/>
      <c r="P11" s="11"/>
    </row>
    <row r="12" spans="1:16" ht="27" customHeight="1">
      <c r="A12" s="44" t="s">
        <v>11</v>
      </c>
      <c r="B12" s="398"/>
      <c r="C12" s="60"/>
      <c r="D12" s="258"/>
      <c r="E12" s="258"/>
      <c r="F12" s="37">
        <f>ROUND(D12+E12,2)</f>
        <v>0</v>
      </c>
      <c r="G12" s="11"/>
      <c r="H12" s="11"/>
      <c r="I12" s="11"/>
      <c r="J12" s="11"/>
      <c r="K12" s="11"/>
      <c r="L12" s="11"/>
      <c r="M12" s="11"/>
      <c r="N12" s="11"/>
      <c r="O12" s="11"/>
      <c r="P12" s="11"/>
    </row>
    <row r="13" spans="1:16" ht="26.25" customHeight="1">
      <c r="A13" s="45" t="s">
        <v>12</v>
      </c>
      <c r="B13" s="39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10" sqref="A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R-4147-2021</v>
      </c>
      <c r="D4" s="429" t="s">
        <v>16</v>
      </c>
      <c r="E4" s="430"/>
      <c r="F4" s="425" t="str">
        <f>Identification!D5</f>
        <v>Avril 2021 - Juillet 2021</v>
      </c>
      <c r="G4" s="426"/>
      <c r="H4" s="11"/>
      <c r="I4" s="4"/>
      <c r="J4" s="4"/>
      <c r="K4" s="4"/>
      <c r="L4" s="4"/>
      <c r="M4" s="4"/>
      <c r="N4" s="4"/>
      <c r="O4" s="4"/>
      <c r="P4" s="4"/>
    </row>
    <row r="5" spans="1:16" ht="26.25" customHeight="1">
      <c r="A5" s="417" t="s">
        <v>1</v>
      </c>
      <c r="B5" s="418"/>
      <c r="C5" s="419" t="str">
        <f>Identification!B6</f>
        <v>Association hôtellerie Québec et Association Restauration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v>44335</v>
      </c>
      <c r="B9" s="265">
        <v>4</v>
      </c>
      <c r="C9" s="266" t="s">
        <v>174</v>
      </c>
      <c r="D9" s="267" t="s">
        <v>184</v>
      </c>
      <c r="E9" s="268">
        <v>400</v>
      </c>
      <c r="F9" s="268"/>
      <c r="G9" s="269">
        <f>SUM(E9:F9)</f>
        <v>400</v>
      </c>
      <c r="H9" s="11"/>
      <c r="I9" s="4"/>
      <c r="J9" s="4"/>
      <c r="K9" s="4"/>
      <c r="L9" s="4"/>
      <c r="M9" s="4"/>
      <c r="N9" s="4"/>
      <c r="O9" s="4"/>
      <c r="P9" s="4"/>
    </row>
    <row r="10" spans="1:16" ht="33" customHeight="1">
      <c r="A10" s="264">
        <v>44335</v>
      </c>
      <c r="B10" s="271">
        <v>4</v>
      </c>
      <c r="C10" s="272" t="s">
        <v>178</v>
      </c>
      <c r="D10" s="273" t="s">
        <v>184</v>
      </c>
      <c r="E10" s="274">
        <v>400</v>
      </c>
      <c r="F10" s="268"/>
      <c r="G10" s="275">
        <f>SUM(E10:F10)</f>
        <v>400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800</v>
      </c>
      <c r="F20" s="293">
        <f>SUM(F9:F19)</f>
        <v>0</v>
      </c>
      <c r="G20" s="294">
        <f>SUM(G9:G19)</f>
        <v>800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R-4147-2021</v>
      </c>
      <c r="E2" s="443"/>
      <c r="F2" s="443"/>
      <c r="G2" s="443"/>
      <c r="H2" s="444"/>
      <c r="I2" s="444"/>
      <c r="J2" s="83"/>
      <c r="K2" s="93"/>
      <c r="L2" s="93"/>
      <c r="M2" s="93"/>
      <c r="N2" s="93"/>
      <c r="O2" s="93"/>
      <c r="P2" s="93"/>
    </row>
    <row r="3" spans="1:16" ht="21.75" customHeight="1">
      <c r="A3" s="82" t="s">
        <v>1</v>
      </c>
      <c r="B3" s="82"/>
      <c r="C3" s="94"/>
      <c r="D3" s="442" t="str">
        <f>Identification!B6</f>
        <v>Association hôtellerie Québec et Association Restauration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180</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181</v>
      </c>
      <c r="C12" s="437"/>
      <c r="D12" s="437"/>
      <c r="E12" s="437"/>
      <c r="F12" s="87" t="s">
        <v>95</v>
      </c>
      <c r="G12" s="112"/>
      <c r="H12" s="112"/>
      <c r="I12" s="82"/>
      <c r="J12" s="82"/>
      <c r="K12" s="98"/>
      <c r="L12" s="98"/>
      <c r="M12" s="98"/>
      <c r="N12" s="98"/>
      <c r="O12" s="98"/>
      <c r="P12" s="98"/>
    </row>
    <row r="13" spans="1:16" ht="21" customHeight="1">
      <c r="A13" s="78" t="s">
        <v>96</v>
      </c>
      <c r="B13" s="91">
        <v>23</v>
      </c>
      <c r="C13" s="88" t="s">
        <v>97</v>
      </c>
      <c r="D13" s="300" t="s">
        <v>185</v>
      </c>
      <c r="E13" s="449">
        <v>2021</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Steve Cadrin</cp:lastModifiedBy>
  <cp:lastPrinted>2021-06-16T16:08:48Z</cp:lastPrinted>
  <dcterms:created xsi:type="dcterms:W3CDTF">2003-06-11T13:22:16Z</dcterms:created>
  <dcterms:modified xsi:type="dcterms:W3CDTF">2021-08-23T16:18:37Z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513</vt:lpwstr>
  </property>
  <property fmtid="{D5CDD505-2E9C-101B-9397-08002B2CF9AE}" pid="10" name="Deposant">
    <vt:lpwstr>184</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5443700.00000000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10</vt:lpwstr>
  </property>
  <property fmtid="{D5CDD505-2E9C-101B-9397-08002B2CF9AE}" pid="18" name="Sujet">
    <vt:lpwstr>Demande de remboursement de frais de l'AHQ-ARQ</vt:lpwstr>
  </property>
  <property fmtid="{D5CDD505-2E9C-101B-9397-08002B2CF9AE}" pid="19" name="Cotedepièce">
    <vt:lpwstr>C-AHQ-ARQ-0025</vt:lpwstr>
  </property>
  <property fmtid="{D5CDD505-2E9C-101B-9397-08002B2CF9AE}" pid="20" name="Anciennomdudocument">
    <vt:lpwstr>R-4147-2021_DPF_AHQ-ARQ.xls</vt:lpwstr>
  </property>
  <property fmtid="{D5CDD505-2E9C-101B-9397-08002B2CF9AE}" pid="21" name="Documentdéposépar">
    <vt:lpwstr/>
  </property>
  <property fmtid="{D5CDD505-2E9C-101B-9397-08002B2CF9AE}" pid="22" name="Numéroplumitif">
    <vt:lpwstr>0112</vt:lpwstr>
  </property>
  <property fmtid="{D5CDD505-2E9C-101B-9397-08002B2CF9AE}" pid="23" name="_dlc_DocId">
    <vt:lpwstr>W2HFWTQUJJY6-1037774508-53</vt:lpwstr>
  </property>
  <property fmtid="{D5CDD505-2E9C-101B-9397-08002B2CF9AE}" pid="24" name="_dlc_DocIdItemGuid">
    <vt:lpwstr>db0f1103-cc16-4d71-b0b8-f60cc81dcf44</vt:lpwstr>
  </property>
  <property fmtid="{D5CDD505-2E9C-101B-9397-08002B2CF9AE}" pid="25" name="_dlc_DocIdUrl">
    <vt:lpwstr>http://s10mtlweb:8081/513/_layouts/15/DocIdRedir.aspx?ID=W2HFWTQUJJY6-1037774508-53, W2HFWTQUJJY6-1037774508-53</vt:lpwstr>
  </property>
  <property fmtid="{D5CDD505-2E9C-101B-9397-08002B2CF9AE}" pid="26" name="display_urn:schemas-microsoft-com:office:office#Editor">
    <vt:lpwstr>Compte système</vt:lpwstr>
  </property>
  <property fmtid="{D5CDD505-2E9C-101B-9397-08002B2CF9AE}" pid="27" name="Cote de piéce">
    <vt:lpwstr>C-AHQ-ARQ-0025</vt:lpwstr>
  </property>
  <property fmtid="{D5CDD505-2E9C-101B-9397-08002B2CF9AE}" pid="28" name="Inscrit au plumitif">
    <vt:lpwstr>1</vt:lpwstr>
  </property>
  <property fmtid="{D5CDD505-2E9C-101B-9397-08002B2CF9AE}" pid="29" name="Ne pas envoyer d'alerte">
    <vt:lpwstr>1</vt:lpwstr>
  </property>
  <property fmtid="{D5CDD505-2E9C-101B-9397-08002B2CF9AE}" pid="30" name="Numéro plumitif">
    <vt:lpwstr>112.000000000000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