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240" windowHeight="9240" activeTab="1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</definedNames>
  <calcPr fullCalcOnLoad="1"/>
</workbook>
</file>

<file path=xl/sharedStrings.xml><?xml version="1.0" encoding="utf-8"?>
<sst xmlns="http://schemas.openxmlformats.org/spreadsheetml/2006/main" count="136" uniqueCount="96">
  <si>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</si>
  <si>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</si>
  <si>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</si>
  <si>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</si>
  <si>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</si>
  <si>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</si>
  <si>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</si>
  <si>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</si>
  <si>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</si>
  <si>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</si>
  <si>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</si>
  <si>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</si>
  <si>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</si>
  <si>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</si>
  <si>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</si>
  <si>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</si>
  <si>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</si>
  <si>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</si>
  <si>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</si>
  <si>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</si>
  <si>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</si>
  <si>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</si>
  <si>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</si>
  <si>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</si>
  <si>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</si>
  <si>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</si>
  <si>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</si>
  <si>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</si>
  <si>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</si>
  <si>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</si>
  <si>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</si>
  <si>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</si>
  <si>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</si>
  <si>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</si>
  <si>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</si>
  <si>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</si>
  <si>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</si>
  <si>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</si>
  <si>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</si>
  <si>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</si>
  <si>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</si>
  <si>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</si>
  <si>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</si>
  <si>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</si>
  <si>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</si>
  <si>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</si>
  <si>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</si>
  <si>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</si>
  <si>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</si>
  <si>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</si>
  <si>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</si>
  <si>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</si>
  <si>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</si>
  <si>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</si>
  <si>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</si>
  <si>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</si>
  <si>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</si>
  <si>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</si>
  <si>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</si>
  <si>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</si>
  <si>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</si>
  <si>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</si>
  <si>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</si>
  <si>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</si>
  <si>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Justification</t>
  </si>
  <si>
    <t xml:space="preserve">Les cases complétées à la présente page sont reportées automatiquement sur la page sommaire </t>
  </si>
  <si>
    <t xml:space="preserve">Détailler la relation entre la partie du budget de participation et les enjeux que vous souhaitez aborder. </t>
  </si>
  <si>
    <t>Stratégies Énergétiques (S.É.)</t>
  </si>
  <si>
    <t>Externe</t>
  </si>
  <si>
    <t>Montréal</t>
  </si>
  <si>
    <t>Plus de 40 ans</t>
  </si>
  <si>
    <t>Me D. Neuman</t>
  </si>
  <si>
    <t>Contingences</t>
  </si>
  <si>
    <t>M. JC Deslauriers</t>
  </si>
  <si>
    <t>Chertsey</t>
  </si>
  <si>
    <t>Plus de 30 ans</t>
  </si>
  <si>
    <t>Oui</t>
  </si>
  <si>
    <t>Regroupement pour la transition, l'innovation et l'efficacité énergétiques (RTIEÉ)</t>
  </si>
  <si>
    <t>M. André Bélisle</t>
  </si>
  <si>
    <t>M. Patrick Goulet</t>
  </si>
  <si>
    <t>Beaumont</t>
  </si>
  <si>
    <t>Frampton</t>
  </si>
  <si>
    <t>Québec</t>
  </si>
  <si>
    <t>Demandes de renseignements écrites à HQD</t>
  </si>
  <si>
    <t>Examen des réponses de HQD</t>
  </si>
  <si>
    <t>Préparation de l'audience</t>
  </si>
  <si>
    <t>Argumentation</t>
  </si>
  <si>
    <t>Analyste P-Paul Sénéchal</t>
  </si>
  <si>
    <t>R-4167-2021</t>
  </si>
  <si>
    <t>Plus de 34 ans</t>
  </si>
  <si>
    <t>M. Jpierre Laflamme</t>
  </si>
  <si>
    <t>Voir la demande d'intervention et sa liste de sujets.</t>
  </si>
  <si>
    <t>Audience (Prévision 10 jours)</t>
  </si>
  <si>
    <t>Étude de la preuve de la demanderesse</t>
  </si>
  <si>
    <t>Demande d"intervention et réponse à HQT</t>
  </si>
  <si>
    <t>Mémoire et questions et réponses écrites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</si>
</sst>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#,##0.0\ _$"/>
    <numFmt numFmtId="183" formatCode="#,##0\ _$"/>
    <numFmt numFmtId="184" formatCode="_ * #,##0.0_)\ &quot;$&quot;_ ;_ * \(#,##0.0\)\ &quot;$&quot;_ ;_ * &quot;-&quot;??_)\ &quot;$&quot;_ ;_ @_ "/>
    <numFmt numFmtId="185" formatCode="_ * #,##0_)\ &quot;$&quot;_ ;_ * \(#,##0\)\ &quot;$&quot;_ ;_ * &quot;-&quot;??_)\ &quot;$&quot;_ ;_ @_ "/>
    <numFmt numFmtId="186" formatCode="#,##0.0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b/>
      <sz val="12"/>
      <color indexed="62"/>
      <name val="Times New Roman"/>
      <family val="1"/>
    </font>
    <font>
      <b/>
      <sz val="9"/>
      <color indexed="62"/>
      <name val="Arial"/>
      <family val="2"/>
    </font>
    <font>
      <b/>
      <sz val="9"/>
      <color indexed="6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55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9" borderId="0" applyNumberFormat="0" applyBorder="0" applyAlignment="0" applyProtection="0"/>
    <xf numFmtId="0" fontId="1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29">
    <xf numFmtId="0" fontId="0" fillId="0" borderId="0" xfId="0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6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 applyProtection="1">
      <alignment horizontal="left" vertical="center" wrapText="1" indent="1"/>
      <protection/>
    </xf>
    <xf numFmtId="0" fontId="0" fillId="33" borderId="15" xfId="0" applyFill="1" applyBorder="1" applyAlignment="1">
      <alignment horizontal="left" indent="1"/>
    </xf>
    <xf numFmtId="2" fontId="8" fillId="33" borderId="16" xfId="0" applyNumberFormat="1" applyFont="1" applyFill="1" applyBorder="1" applyAlignment="1" applyProtection="1">
      <alignment horizontal="left" wrapText="1"/>
      <protection/>
    </xf>
    <xf numFmtId="2" fontId="8" fillId="33" borderId="13" xfId="0" applyNumberFormat="1" applyFont="1" applyFill="1" applyBorder="1" applyAlignment="1" applyProtection="1">
      <alignment horizontal="left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1" xfId="0" applyNumberFormat="1" applyFont="1" applyFill="1" applyBorder="1" applyAlignment="1" applyProtection="1">
      <alignment horizontal="left" wrapText="1"/>
      <protection/>
    </xf>
    <xf numFmtId="44" fontId="13" fillId="34" borderId="22" xfId="0" applyNumberFormat="1" applyFont="1" applyFill="1" applyBorder="1" applyAlignment="1" applyProtection="1">
      <alignment vertical="center" wrapText="1"/>
      <protection/>
    </xf>
    <xf numFmtId="0" fontId="16" fillId="33" borderId="20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3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2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4" xfId="0" applyFont="1" applyFill="1" applyBorder="1" applyAlignment="1" applyProtection="1">
      <alignment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>
      <alignment vertical="center"/>
    </xf>
    <xf numFmtId="0" fontId="5" fillId="33" borderId="27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2" fontId="12" fillId="34" borderId="28" xfId="0" applyNumberFormat="1" applyFont="1" applyFill="1" applyBorder="1" applyAlignment="1" applyProtection="1">
      <alignment horizontal="right" vertical="center" wrapText="1" indent="4"/>
      <protection/>
    </xf>
    <xf numFmtId="0" fontId="0" fillId="0" borderId="29" xfId="0" applyBorder="1" applyAlignment="1">
      <alignment/>
    </xf>
    <xf numFmtId="0" fontId="16" fillId="0" borderId="0" xfId="0" applyFont="1" applyAlignment="1">
      <alignment/>
    </xf>
    <xf numFmtId="182" fontId="7" fillId="0" borderId="30" xfId="0" applyNumberFormat="1" applyFont="1" applyFill="1" applyBorder="1" applyAlignment="1" applyProtection="1">
      <alignment horizontal="right" vertical="center" wrapText="1" indent="4"/>
      <protection locked="0"/>
    </xf>
    <xf numFmtId="44" fontId="7" fillId="0" borderId="22" xfId="0" applyNumberFormat="1" applyFont="1" applyFill="1" applyBorder="1" applyAlignment="1" applyProtection="1">
      <alignment vertical="center" wrapText="1"/>
      <protection locked="0"/>
    </xf>
    <xf numFmtId="44" fontId="7" fillId="35" borderId="22" xfId="0" applyNumberFormat="1" applyFont="1" applyFill="1" applyBorder="1" applyAlignment="1" applyProtection="1">
      <alignment vertical="center" wrapText="1"/>
      <protection locked="0"/>
    </xf>
    <xf numFmtId="44" fontId="13" fillId="34" borderId="22" xfId="0" applyNumberFormat="1" applyFont="1" applyFill="1" applyBorder="1" applyAlignment="1" applyProtection="1">
      <alignment vertical="center" wrapText="1"/>
      <protection locked="0"/>
    </xf>
    <xf numFmtId="0" fontId="0" fillId="33" borderId="31" xfId="0" applyFill="1" applyBorder="1" applyAlignment="1">
      <alignment horizontal="left" indent="1"/>
    </xf>
    <xf numFmtId="2" fontId="8" fillId="33" borderId="32" xfId="0" applyNumberFormat="1" applyFont="1" applyFill="1" applyBorder="1" applyAlignment="1" applyProtection="1">
      <alignment horizontal="left" wrapText="1"/>
      <protection/>
    </xf>
    <xf numFmtId="0" fontId="10" fillId="34" borderId="31" xfId="0" applyFont="1" applyFill="1" applyBorder="1" applyAlignment="1" applyProtection="1">
      <alignment horizontal="left" vertical="center"/>
      <protection/>
    </xf>
    <xf numFmtId="44" fontId="13" fillId="34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34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35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36" xfId="0" applyFont="1" applyBorder="1" applyAlignment="1" applyProtection="1">
      <alignment vertical="center"/>
      <protection locked="0"/>
    </xf>
    <xf numFmtId="0" fontId="4" fillId="36" borderId="37" xfId="0" applyFont="1" applyFill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vertical="center"/>
      <protection locked="0"/>
    </xf>
    <xf numFmtId="20" fontId="7" fillId="35" borderId="29" xfId="0" applyNumberFormat="1" applyFont="1" applyFill="1" applyBorder="1" applyAlignment="1" applyProtection="1">
      <alignment horizontal="left" vertical="center" wrapText="1"/>
      <protection/>
    </xf>
    <xf numFmtId="0" fontId="16" fillId="33" borderId="41" xfId="0" applyFont="1" applyFill="1" applyBorder="1" applyAlignment="1" applyProtection="1">
      <alignment horizontal="right" vertical="center" wrapText="1" indent="1"/>
      <protection/>
    </xf>
    <xf numFmtId="0" fontId="16" fillId="33" borderId="29" xfId="0" applyFont="1" applyFill="1" applyBorder="1" applyAlignment="1" applyProtection="1">
      <alignment horizontal="right" vertical="center" wrapText="1" indent="1"/>
      <protection/>
    </xf>
    <xf numFmtId="0" fontId="16" fillId="37" borderId="42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Fill="1" applyBorder="1" applyAlignment="1" applyProtection="1">
      <alignment horizontal="center" vertical="center" wrapText="1"/>
      <protection/>
    </xf>
    <xf numFmtId="0" fontId="26" fillId="37" borderId="42" xfId="0" applyFont="1" applyFill="1" applyBorder="1" applyAlignment="1" applyProtection="1">
      <alignment horizontal="center" vertical="center" wrapText="1"/>
      <protection/>
    </xf>
    <xf numFmtId="185" fontId="2" fillId="37" borderId="44" xfId="46" applyNumberFormat="1" applyFont="1" applyFill="1" applyBorder="1" applyAlignment="1" applyProtection="1">
      <alignment vertical="center" wrapText="1"/>
      <protection/>
    </xf>
    <xf numFmtId="185" fontId="2" fillId="37" borderId="45" xfId="46" applyNumberFormat="1" applyFont="1" applyFill="1" applyBorder="1" applyAlignment="1" applyProtection="1">
      <alignment vertical="center" wrapText="1"/>
      <protection/>
    </xf>
    <xf numFmtId="185" fontId="2" fillId="37" borderId="46" xfId="46" applyNumberFormat="1" applyFont="1" applyFill="1" applyBorder="1" applyAlignment="1" applyProtection="1">
      <alignment vertical="center" wrapText="1"/>
      <protection/>
    </xf>
    <xf numFmtId="0" fontId="16" fillId="37" borderId="20" xfId="0" applyFont="1" applyFill="1" applyBorder="1" applyAlignment="1" applyProtection="1">
      <alignment horizontal="center" vertical="center" wrapText="1"/>
      <protection/>
    </xf>
    <xf numFmtId="0" fontId="16" fillId="33" borderId="47" xfId="0" applyFont="1" applyFill="1" applyBorder="1" applyAlignment="1" applyProtection="1">
      <alignment horizontal="center" vertical="center" wrapText="1"/>
      <protection/>
    </xf>
    <xf numFmtId="0" fontId="16" fillId="36" borderId="47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3" xfId="0" applyFont="1" applyFill="1" applyBorder="1" applyAlignment="1" applyProtection="1">
      <alignment horizontal="left" vertical="center" wrapText="1"/>
      <protection/>
    </xf>
    <xf numFmtId="0" fontId="16" fillId="36" borderId="42" xfId="0" applyFont="1" applyFill="1" applyBorder="1" applyAlignment="1" applyProtection="1">
      <alignment horizontal="left" vertical="center" wrapText="1"/>
      <protection/>
    </xf>
    <xf numFmtId="0" fontId="16" fillId="33" borderId="48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8" fillId="0" borderId="49" xfId="0" applyFont="1" applyFill="1" applyBorder="1" applyAlignment="1" applyProtection="1">
      <alignment horizontal="center" vertical="center" wrapText="1"/>
      <protection locked="0"/>
    </xf>
    <xf numFmtId="0" fontId="28" fillId="0" borderId="52" xfId="0" applyFont="1" applyFill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3" borderId="20" xfId="0" applyFill="1" applyBorder="1" applyAlignment="1" applyProtection="1">
      <alignment horizontal="left"/>
      <protection/>
    </xf>
    <xf numFmtId="2" fontId="8" fillId="33" borderId="22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4" fontId="13" fillId="34" borderId="57" xfId="0" applyNumberFormat="1" applyFont="1" applyFill="1" applyBorder="1" applyAlignment="1" applyProtection="1">
      <alignment vertical="center" wrapText="1"/>
      <protection/>
    </xf>
    <xf numFmtId="164" fontId="29" fillId="0" borderId="58" xfId="0" applyNumberFormat="1" applyFont="1" applyFill="1" applyBorder="1" applyAlignment="1" applyProtection="1">
      <alignment horizontal="left" vertical="center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indent="1"/>
      <protection locked="0"/>
    </xf>
    <xf numFmtId="9" fontId="29" fillId="0" borderId="58" xfId="50" applyFont="1" applyBorder="1" applyAlignment="1" applyProtection="1">
      <alignment horizontal="left" vertical="center" indent="1"/>
      <protection locked="0"/>
    </xf>
    <xf numFmtId="0" fontId="25" fillId="0" borderId="59" xfId="0" applyFont="1" applyBorder="1" applyAlignment="1">
      <alignment horizontal="left" vertical="center" indent="1"/>
    </xf>
    <xf numFmtId="0" fontId="27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 horizontal="right"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 vertical="top"/>
      <protection/>
    </xf>
    <xf numFmtId="0" fontId="28" fillId="0" borderId="60" xfId="46" applyNumberFormat="1" applyFont="1" applyBorder="1" applyAlignment="1" applyProtection="1">
      <alignment horizontal="center" vertical="center" wrapText="1"/>
      <protection locked="0"/>
    </xf>
    <xf numFmtId="0" fontId="28" fillId="0" borderId="51" xfId="46" applyNumberFormat="1" applyFont="1" applyBorder="1" applyAlignment="1" applyProtection="1">
      <alignment horizontal="center" vertical="center" wrapText="1"/>
      <protection locked="0"/>
    </xf>
    <xf numFmtId="0" fontId="28" fillId="0" borderId="52" xfId="46" applyNumberFormat="1" applyFont="1" applyBorder="1" applyAlignment="1" applyProtection="1">
      <alignment horizontal="center" vertical="center" wrapText="1"/>
      <protection locked="0"/>
    </xf>
    <xf numFmtId="0" fontId="28" fillId="0" borderId="49" xfId="46" applyNumberFormat="1" applyFont="1" applyBorder="1" applyAlignment="1" applyProtection="1">
      <alignment horizontal="center" vertical="center" wrapText="1"/>
      <protection locked="0"/>
    </xf>
    <xf numFmtId="0" fontId="2" fillId="33" borderId="61" xfId="0" applyFont="1" applyFill="1" applyBorder="1" applyAlignment="1" applyProtection="1">
      <alignment vertical="center" wrapText="1"/>
      <protection/>
    </xf>
    <xf numFmtId="0" fontId="2" fillId="33" borderId="62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16" fillId="33" borderId="61" xfId="0" applyFont="1" applyFill="1" applyBorder="1" applyAlignment="1" applyProtection="1">
      <alignment vertical="center" wrapText="1"/>
      <protection/>
    </xf>
    <xf numFmtId="0" fontId="16" fillId="33" borderId="62" xfId="0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185" fontId="5" fillId="0" borderId="33" xfId="0" applyNumberFormat="1" applyFont="1" applyFill="1" applyBorder="1" applyAlignment="1" applyProtection="1">
      <alignment vertical="center"/>
      <protection/>
    </xf>
    <xf numFmtId="185" fontId="5" fillId="0" borderId="4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33" fillId="0" borderId="64" xfId="0" applyNumberFormat="1" applyFont="1" applyFill="1" applyBorder="1" applyAlignment="1" applyProtection="1">
      <alignment horizontal="left" vertical="center" indent="1"/>
      <protection/>
    </xf>
    <xf numFmtId="164" fontId="33" fillId="0" borderId="65" xfId="0" applyNumberFormat="1" applyFont="1" applyFill="1" applyBorder="1" applyAlignment="1" applyProtection="1">
      <alignment horizontal="left" vertical="center" indent="1"/>
      <protection/>
    </xf>
    <xf numFmtId="0" fontId="16" fillId="0" borderId="65" xfId="0" applyFont="1" applyBorder="1" applyAlignment="1" applyProtection="1">
      <alignment horizontal="left" vertical="center"/>
      <protection/>
    </xf>
    <xf numFmtId="0" fontId="16" fillId="0" borderId="66" xfId="0" applyFont="1" applyBorder="1" applyAlignment="1" applyProtection="1">
      <alignment horizontal="left" vertical="center"/>
      <protection/>
    </xf>
    <xf numFmtId="164" fontId="33" fillId="0" borderId="67" xfId="0" applyNumberFormat="1" applyFont="1" applyFill="1" applyBorder="1" applyAlignment="1" applyProtection="1">
      <alignment horizontal="left" vertical="center" indent="1"/>
      <protection/>
    </xf>
    <xf numFmtId="164" fontId="33" fillId="0" borderId="68" xfId="0" applyNumberFormat="1" applyFont="1" applyFill="1" applyBorder="1" applyAlignment="1" applyProtection="1">
      <alignment horizontal="left" vertical="center" indent="1"/>
      <protection/>
    </xf>
    <xf numFmtId="0" fontId="16" fillId="0" borderId="68" xfId="0" applyFont="1" applyBorder="1" applyAlignment="1" applyProtection="1">
      <alignment horizontal="left" vertical="center"/>
      <protection/>
    </xf>
    <xf numFmtId="0" fontId="16" fillId="0" borderId="69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34" fillId="0" borderId="42" xfId="0" applyFont="1" applyFill="1" applyBorder="1" applyAlignment="1" applyProtection="1">
      <alignment horizontal="center" vertical="center" wrapText="1"/>
      <protection/>
    </xf>
    <xf numFmtId="0" fontId="5" fillId="37" borderId="42" xfId="0" applyFont="1" applyFill="1" applyBorder="1" applyAlignment="1" applyProtection="1">
      <alignment horizontal="center" vertical="center"/>
      <protection/>
    </xf>
    <xf numFmtId="185" fontId="5" fillId="37" borderId="42" xfId="0" applyNumberFormat="1" applyFont="1" applyFill="1" applyBorder="1" applyAlignment="1" applyProtection="1">
      <alignment vertical="center"/>
      <protection/>
    </xf>
    <xf numFmtId="185" fontId="35" fillId="0" borderId="34" xfId="0" applyNumberFormat="1" applyFont="1" applyFill="1" applyBorder="1" applyAlignment="1" applyProtection="1">
      <alignment horizontal="center" vertical="center"/>
      <protection/>
    </xf>
    <xf numFmtId="185" fontId="35" fillId="0" borderId="43" xfId="0" applyNumberFormat="1" applyFont="1" applyFill="1" applyBorder="1" applyAlignment="1" applyProtection="1">
      <alignment horizontal="center" vertical="center"/>
      <protection/>
    </xf>
    <xf numFmtId="185" fontId="2" fillId="37" borderId="27" xfId="0" applyNumberFormat="1" applyFont="1" applyFill="1" applyBorder="1" applyAlignment="1" applyProtection="1">
      <alignment vertical="center"/>
      <protection/>
    </xf>
    <xf numFmtId="185" fontId="2" fillId="37" borderId="42" xfId="0" applyNumberFormat="1" applyFont="1" applyFill="1" applyBorder="1" applyAlignment="1" applyProtection="1">
      <alignment vertical="center"/>
      <protection/>
    </xf>
    <xf numFmtId="0" fontId="2" fillId="36" borderId="27" xfId="0" applyFont="1" applyFill="1" applyBorder="1" applyAlignment="1" applyProtection="1">
      <alignment horizontal="left" vertical="center" wrapText="1"/>
      <protection/>
    </xf>
    <xf numFmtId="0" fontId="0" fillId="36" borderId="70" xfId="0" applyFont="1" applyFill="1" applyBorder="1" applyAlignment="1" applyProtection="1">
      <alignment horizontal="left" vertical="center" wrapTex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0" fillId="0" borderId="72" xfId="0" applyBorder="1" applyAlignment="1" applyProtection="1">
      <alignment horizontal="left" vertical="center" wrapText="1" indent="1"/>
      <protection/>
    </xf>
    <xf numFmtId="0" fontId="7" fillId="33" borderId="72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20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0" fontId="28" fillId="0" borderId="29" xfId="0" applyFont="1" applyFill="1" applyBorder="1" applyAlignment="1" applyProtection="1">
      <alignment horizontal="left" vertical="center" wrapText="1"/>
      <protection/>
    </xf>
    <xf numFmtId="0" fontId="32" fillId="0" borderId="29" xfId="0" applyFont="1" applyBorder="1" applyAlignment="1" applyProtection="1">
      <alignment/>
      <protection/>
    </xf>
    <xf numFmtId="164" fontId="20" fillId="38" borderId="73" xfId="0" applyNumberFormat="1" applyFont="1" applyFill="1" applyBorder="1" applyAlignment="1" applyProtection="1">
      <alignment vertical="center" wrapText="1"/>
      <protection/>
    </xf>
    <xf numFmtId="0" fontId="20" fillId="38" borderId="74" xfId="0" applyFont="1" applyFill="1" applyBorder="1" applyAlignment="1">
      <alignment vertical="center" wrapText="1"/>
    </xf>
    <xf numFmtId="0" fontId="2" fillId="36" borderId="75" xfId="0" applyFont="1" applyFill="1" applyBorder="1" applyAlignment="1" applyProtection="1">
      <alignment horizontal="left" vertical="center" wrapText="1"/>
      <protection/>
    </xf>
    <xf numFmtId="0" fontId="0" fillId="36" borderId="76" xfId="0" applyFill="1" applyBorder="1" applyAlignment="1" applyProtection="1">
      <alignment horizontal="left"/>
      <protection/>
    </xf>
    <xf numFmtId="0" fontId="0" fillId="36" borderId="59" xfId="0" applyFill="1" applyBorder="1" applyAlignment="1" applyProtection="1">
      <alignment horizontal="left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5" fillId="33" borderId="19" xfId="0" applyFont="1" applyFill="1" applyBorder="1" applyAlignment="1" applyProtection="1">
      <alignment horizontal="left" vertical="center" wrapText="1"/>
      <protection/>
    </xf>
    <xf numFmtId="164" fontId="20" fillId="38" borderId="60" xfId="0" applyNumberFormat="1" applyFont="1" applyFill="1" applyBorder="1" applyAlignment="1" applyProtection="1">
      <alignment horizontal="left" vertical="center"/>
      <protection/>
    </xf>
    <xf numFmtId="0" fontId="0" fillId="38" borderId="77" xfId="0" applyFill="1" applyBorder="1" applyAlignment="1">
      <alignment vertical="center"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79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2" fillId="33" borderId="75" xfId="0" applyFont="1" applyFill="1" applyBorder="1" applyAlignment="1" applyProtection="1">
      <alignment vertical="center" wrapText="1"/>
      <protection/>
    </xf>
    <xf numFmtId="0" fontId="0" fillId="0" borderId="76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33" borderId="40" xfId="0" applyFont="1" applyFill="1" applyBorder="1" applyAlignment="1" applyProtection="1">
      <alignment vertical="center" wrapText="1"/>
      <protection/>
    </xf>
    <xf numFmtId="0" fontId="20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29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/>
      <protection/>
    </xf>
    <xf numFmtId="164" fontId="33" fillId="0" borderId="6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77" xfId="0" applyFont="1" applyBorder="1" applyAlignment="1" applyProtection="1">
      <alignment horizontal="left" vertical="center"/>
      <protection locked="0"/>
    </xf>
    <xf numFmtId="164" fontId="29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76" xfId="0" applyFont="1" applyBorder="1" applyAlignment="1" applyProtection="1">
      <alignment vertical="center" wrapText="1"/>
      <protection/>
    </xf>
    <xf numFmtId="0" fontId="0" fillId="0" borderId="63" xfId="0" applyBorder="1" applyAlignment="1" applyProtection="1">
      <alignment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0" fillId="36" borderId="70" xfId="0" applyFill="1" applyBorder="1" applyAlignment="1" applyProtection="1">
      <alignment horizontal="center"/>
      <protection/>
    </xf>
    <xf numFmtId="0" fontId="0" fillId="36" borderId="57" xfId="0" applyFill="1" applyBorder="1" applyAlignment="1" applyProtection="1">
      <alignment horizontal="center"/>
      <protection/>
    </xf>
    <xf numFmtId="0" fontId="5" fillId="1" borderId="50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185" fontId="2" fillId="33" borderId="41" xfId="46" applyNumberFormat="1" applyFont="1" applyFill="1" applyBorder="1" applyAlignment="1" applyProtection="1">
      <alignment horizontal="center" vertical="center" wrapText="1"/>
      <protection/>
    </xf>
    <xf numFmtId="185" fontId="2" fillId="33" borderId="29" xfId="46" applyNumberFormat="1" applyFont="1" applyFill="1" applyBorder="1" applyAlignment="1" applyProtection="1">
      <alignment horizontal="center" vertical="center" wrapText="1"/>
      <protection/>
    </xf>
    <xf numFmtId="185" fontId="2" fillId="33" borderId="87" xfId="46" applyNumberFormat="1" applyFont="1" applyFill="1" applyBorder="1" applyAlignment="1" applyProtection="1">
      <alignment horizontal="center" vertical="center" wrapText="1"/>
      <protection/>
    </xf>
    <xf numFmtId="185" fontId="2" fillId="33" borderId="48" xfId="46" applyNumberFormat="1" applyFont="1" applyFill="1" applyBorder="1" applyAlignment="1" applyProtection="1">
      <alignment horizontal="center" vertical="center" wrapText="1"/>
      <protection/>
    </xf>
    <xf numFmtId="0" fontId="16" fillId="37" borderId="88" xfId="0" applyFont="1" applyFill="1" applyBorder="1" applyAlignment="1" applyProtection="1">
      <alignment horizontal="center" vertical="center" wrapText="1"/>
      <protection/>
    </xf>
    <xf numFmtId="164" fontId="33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64" fontId="29" fillId="0" borderId="9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8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75" xfId="0" applyFont="1" applyFill="1" applyBorder="1" applyAlignment="1" applyProtection="1">
      <alignment horizontal="left" vertical="center"/>
      <protection locked="0"/>
    </xf>
    <xf numFmtId="0" fontId="20" fillId="0" borderId="76" xfId="0" applyFont="1" applyFill="1" applyBorder="1" applyAlignment="1" applyProtection="1">
      <alignment horizontal="left" vertical="center"/>
      <protection locked="0"/>
    </xf>
    <xf numFmtId="0" fontId="20" fillId="0" borderId="59" xfId="0" applyFont="1" applyFill="1" applyBorder="1" applyAlignment="1" applyProtection="1">
      <alignment horizontal="left" vertical="center"/>
      <protection locked="0"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  <xf numFmtId="0" fontId="20" fillId="0" borderId="40" xfId="0" applyFont="1" applyFill="1" applyBorder="1" applyAlignment="1" applyProtection="1">
      <alignment horizontal="left" vertical="center"/>
      <protection locked="0"/>
    </xf>
    <xf numFmtId="0" fontId="20" fillId="0" borderId="80" xfId="0" applyFont="1" applyFill="1" applyBorder="1" applyAlignment="1" applyProtection="1">
      <alignment horizontal="left" vertical="center"/>
      <protection locked="0"/>
    </xf>
    <xf numFmtId="0" fontId="20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2514600</xdr:colOff>
      <xdr:row>20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14600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workbookViewId="0" topLeftCell="A19">
      <selection activeCell="A1" sqref="A1:C16384"/>
    </sheetView>
  </sheetViews>
  <sheetFormatPr defaultColWidth="0.13671875" defaultRowHeight="12.75" customHeight="1" zeroHeight="1"/>
  <cols>
    <col min="1" max="1" width="47.140625" style="0" customWidth="1"/>
    <col min="2" max="2" width="23.28125" style="0" customWidth="1"/>
    <col min="3" max="3" width="23.421875" style="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49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2"/>
      <c r="B3" s="163"/>
      <c r="C3" s="16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4" t="str">
        <f>Identification!B4</f>
        <v>R-4167-2021</v>
      </c>
      <c r="C4" s="175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98" t="s">
        <v>1</v>
      </c>
      <c r="B5" s="164" t="str">
        <f>Identification!B5</f>
        <v>Regroupement pour la transition, l'innovation et l'efficacité énergétiques (RTIEÉ)</v>
      </c>
      <c r="C5" s="165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6" t="s">
        <v>2</v>
      </c>
      <c r="B6" s="167"/>
      <c r="C6" s="168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8" t="s">
        <v>3</v>
      </c>
      <c r="B7" s="176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9"/>
      <c r="B8" s="177"/>
      <c r="C8" s="10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1" t="s">
        <v>6</v>
      </c>
      <c r="B9" s="40">
        <f>Répartition!B25+Répartition!C25+Répartition!D25</f>
        <v>134</v>
      </c>
      <c r="C9" s="41">
        <f>Répartition!B30+Répartition!C30+Répartition!D30</f>
        <v>46219.95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2"/>
      <c r="B10" s="13"/>
      <c r="C10" s="14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1" t="s">
        <v>7</v>
      </c>
      <c r="B11" s="40">
        <f>Répartition!E25+Répartition!F25+Répartition!G25+Répartition!H25</f>
        <v>302</v>
      </c>
      <c r="C11" s="41">
        <f>Répartition!E30+Répartition!F30+Répartition!G30+Répartition!H30</f>
        <v>79380.48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2"/>
      <c r="B12" s="13"/>
      <c r="C12" s="14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1" t="s">
        <v>8</v>
      </c>
      <c r="B13" s="40">
        <f>Répartition!I25+Répartition!J25</f>
        <v>0</v>
      </c>
      <c r="C13" s="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2"/>
      <c r="B14" s="13"/>
      <c r="C14" s="14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1" t="s">
        <v>9</v>
      </c>
      <c r="B15" s="40">
        <f>Répartition!K25+Répartition!L25</f>
        <v>0</v>
      </c>
      <c r="C15" s="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2"/>
      <c r="B16" s="13"/>
      <c r="C16" s="14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1" t="s">
        <v>11</v>
      </c>
      <c r="B17" s="40">
        <f>Répartition!M25+Répartition!N25</f>
        <v>0</v>
      </c>
      <c r="C17" s="41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44"/>
      <c r="B18" s="45"/>
      <c r="C18" s="2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46" t="s">
        <v>12</v>
      </c>
      <c r="B19" s="37">
        <f>B9+B11+B13+B15+B17</f>
        <v>436</v>
      </c>
      <c r="C19" s="47">
        <f>C9+C11+C13+C15+C17</f>
        <v>125600.43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95"/>
      <c r="B20" s="97"/>
      <c r="C20" s="96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69" t="s">
        <v>13</v>
      </c>
      <c r="B21" s="170"/>
      <c r="C21" s="171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72" t="s">
        <v>14</v>
      </c>
      <c r="B22" s="173"/>
      <c r="C22" s="15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3" t="s">
        <v>16</v>
      </c>
      <c r="B23" s="154"/>
      <c r="C23" s="29">
        <f>ROUND(0.03*C19,2)</f>
        <v>3768.01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6"/>
      <c r="B24" s="17"/>
      <c r="C24" s="14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3" t="s">
        <v>18</v>
      </c>
      <c r="B25" s="155"/>
      <c r="C25" s="4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4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56" t="s">
        <v>57</v>
      </c>
      <c r="B27" s="157"/>
      <c r="C27" s="42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8"/>
      <c r="B28" s="19"/>
      <c r="C28" s="20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58" t="s">
        <v>21</v>
      </c>
      <c r="B29" s="159"/>
      <c r="C29" s="21">
        <f>C23+C25+C27</f>
        <v>3768.01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2"/>
      <c r="B30" s="23"/>
      <c r="C30" s="20" t="s">
        <v>22</v>
      </c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4.75" customHeight="1">
      <c r="A31" s="160" t="s">
        <v>23</v>
      </c>
      <c r="B31" s="161"/>
      <c r="C31" s="43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0.5" customHeight="1">
      <c r="A32" s="67"/>
      <c r="B32" s="68"/>
      <c r="C32" s="26" t="s">
        <v>24</v>
      </c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38.25" customHeight="1">
      <c r="A33" s="151" t="s">
        <v>50</v>
      </c>
      <c r="B33" s="152"/>
      <c r="C33" s="99">
        <f>C19+C29+C31</f>
        <v>129368.43999999999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7"/>
      <c r="B34" s="27"/>
      <c r="C34" s="27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8"/>
      <c r="B35" s="27"/>
      <c r="C35" s="27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7"/>
      <c r="C36" s="27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7"/>
      <c r="B37" s="27"/>
      <c r="C37" s="27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7"/>
      <c r="B38" s="27"/>
      <c r="C38" s="27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7"/>
      <c r="B39" s="27"/>
      <c r="C39" s="27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7"/>
      <c r="B40" s="27"/>
      <c r="C40" s="27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7"/>
      <c r="B41" s="27"/>
      <c r="C41" s="27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7"/>
      <c r="B42" s="27"/>
      <c r="C42" s="27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7"/>
      <c r="B43" s="27"/>
      <c r="C43" s="27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7"/>
      <c r="B44" s="27"/>
      <c r="C44" s="27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7"/>
      <c r="B45" s="27"/>
      <c r="C45" s="27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7"/>
      <c r="B46" s="27"/>
      <c r="C46" s="27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7"/>
      <c r="B47" s="27"/>
      <c r="C47" s="27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7"/>
      <c r="B48" s="27"/>
      <c r="C48" s="27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7"/>
      <c r="B49" s="27"/>
      <c r="C49" s="27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7"/>
      <c r="B50" s="27"/>
      <c r="C50" s="27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7"/>
      <c r="B51" s="27"/>
      <c r="C51" s="27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7"/>
      <c r="B52" s="27"/>
      <c r="C52" s="27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7"/>
      <c r="B53" s="27"/>
      <c r="C53" s="27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7"/>
      <c r="B54" s="27"/>
      <c r="C54" s="27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7"/>
      <c r="B55" s="27"/>
      <c r="C55" s="27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7"/>
      <c r="B56" s="27"/>
      <c r="C56" s="27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7"/>
      <c r="B57" s="27"/>
      <c r="C57" s="27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7"/>
      <c r="B58" s="27"/>
      <c r="C58" s="27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7"/>
      <c r="B59" s="27"/>
      <c r="C59" s="27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7"/>
      <c r="B60" s="27"/>
      <c r="C60" s="27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7"/>
      <c r="B61" s="27"/>
      <c r="C61" s="27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7"/>
      <c r="B62" s="27"/>
      <c r="C62" s="27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7"/>
      <c r="B63" s="27"/>
      <c r="C63" s="27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7"/>
      <c r="B64" s="27"/>
      <c r="C64" s="27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7"/>
      <c r="B65" s="27"/>
      <c r="C65" s="27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7"/>
      <c r="B66" s="27"/>
      <c r="C66" s="27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7"/>
      <c r="B67" s="27"/>
      <c r="C67" s="27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7"/>
      <c r="B68" s="27"/>
      <c r="C68" s="27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7"/>
      <c r="B69" s="27"/>
      <c r="C69" s="27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7"/>
      <c r="B70" s="27"/>
      <c r="C70" s="27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7"/>
      <c r="B71" s="27"/>
      <c r="C71" s="27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7"/>
      <c r="B72" s="27"/>
      <c r="C72" s="27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7"/>
      <c r="B73" s="27"/>
      <c r="C73" s="27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7"/>
      <c r="B74" s="27"/>
      <c r="C74" s="27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7"/>
      <c r="B75" s="27"/>
      <c r="C75" s="27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7"/>
      <c r="B76" s="27"/>
      <c r="C76" s="27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7"/>
      <c r="B77" s="27"/>
      <c r="C77" s="27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7"/>
      <c r="B78" s="27"/>
      <c r="C78" s="27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7"/>
      <c r="B79" s="27"/>
      <c r="C79" s="27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7"/>
      <c r="B80" s="27"/>
      <c r="C80" s="27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7"/>
      <c r="B81" s="27"/>
      <c r="C81" s="27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7"/>
      <c r="B82" s="27"/>
      <c r="C82" s="27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7"/>
      <c r="B83" s="27"/>
      <c r="C83" s="27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7"/>
      <c r="B84" s="27"/>
      <c r="C84" s="27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7"/>
      <c r="B85" s="27"/>
      <c r="C85" s="27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7"/>
      <c r="B86" s="27"/>
      <c r="C86" s="27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7"/>
      <c r="B87" s="27"/>
      <c r="C87" s="27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7"/>
      <c r="B88" s="27"/>
      <c r="C88" s="27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7"/>
      <c r="B89" s="27"/>
      <c r="C89" s="27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7"/>
      <c r="B90" s="27"/>
      <c r="C90" s="27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7"/>
      <c r="B91" s="27"/>
      <c r="C91" s="27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7"/>
      <c r="B92" s="27"/>
      <c r="C92" s="27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7"/>
      <c r="B93" s="27"/>
      <c r="C93" s="27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7"/>
      <c r="B94" s="27"/>
      <c r="C94" s="27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9" ht="12.75" customHeight="1"/>
    <row r="100" ht="12.75" customHeight="1"/>
    <row r="101" spans="1:3" ht="30.75" customHeight="1">
      <c r="A101" s="38"/>
      <c r="B101" s="38"/>
      <c r="C101" s="38"/>
    </row>
    <row r="102" spans="1:3" ht="12.75" customHeight="1">
      <c r="A102" s="39" t="s">
        <v>38</v>
      </c>
      <c r="C102" s="39" t="s">
        <v>39</v>
      </c>
    </row>
    <row r="103" ht="12.75" customHeight="1"/>
    <row r="104" ht="12.75" customHeight="1"/>
  </sheetData>
  <sheetProtection password="ED17" sheet="1" objects="1" scenarios="1" selectLockedCells="1" selectUnlockedCells="1"/>
  <mergeCells count="14">
    <mergeCell ref="A3:C3"/>
    <mergeCell ref="B5:C5"/>
    <mergeCell ref="A6:C6"/>
    <mergeCell ref="A21:C21"/>
    <mergeCell ref="A22:B22"/>
    <mergeCell ref="B4:C4"/>
    <mergeCell ref="B7:B8"/>
    <mergeCell ref="A7:A8"/>
    <mergeCell ref="A33:B33"/>
    <mergeCell ref="A23:B23"/>
    <mergeCell ref="A25:B25"/>
    <mergeCell ref="A27:B27"/>
    <mergeCell ref="A29:B29"/>
    <mergeCell ref="A31:B31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paperSize="119" r:id="rId2"/>
  <headerFooter alignWithMargins="0">
    <oddFooter>&amp;LLe 25 août 2021&amp;C&amp;"Times New Roman,Normal"&amp;8&amp;A&amp;R&amp;"Times New Roman,Normal"&amp;8Page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tabSelected="1" zoomScaleSheetLayoutView="100" workbookViewId="0" topLeftCell="A16">
      <selection activeCell="E18" sqref="E18"/>
    </sheetView>
  </sheetViews>
  <sheetFormatPr defaultColWidth="9.140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107" t="s">
        <v>49</v>
      </c>
      <c r="F1" s="106"/>
    </row>
    <row r="2" spans="5:6" ht="56.25" customHeight="1">
      <c r="E2" s="109" t="s">
        <v>25</v>
      </c>
      <c r="F2" s="106"/>
    </row>
    <row r="3" spans="1:6" ht="27.75" customHeight="1">
      <c r="A3" s="188" t="s">
        <v>56</v>
      </c>
      <c r="B3" s="189"/>
      <c r="C3" s="189"/>
      <c r="D3" s="189"/>
      <c r="E3" s="189"/>
      <c r="F3" s="106"/>
    </row>
    <row r="4" spans="1:6" ht="24" customHeight="1">
      <c r="A4" s="5" t="s">
        <v>0</v>
      </c>
      <c r="B4" s="190" t="s">
        <v>88</v>
      </c>
      <c r="C4" s="191"/>
      <c r="D4" s="191"/>
      <c r="E4" s="192"/>
      <c r="F4" s="106"/>
    </row>
    <row r="5" spans="1:6" ht="19.5" customHeight="1">
      <c r="A5" s="6" t="s">
        <v>1</v>
      </c>
      <c r="B5" s="193" t="s">
        <v>77</v>
      </c>
      <c r="C5" s="194"/>
      <c r="D5" s="194"/>
      <c r="E5" s="195"/>
      <c r="F5" s="106"/>
    </row>
    <row r="6" spans="1:6" ht="15.75">
      <c r="A6" s="180" t="s">
        <v>26</v>
      </c>
      <c r="B6" s="196"/>
      <c r="C6" s="197"/>
      <c r="D6" s="100" t="s">
        <v>76</v>
      </c>
      <c r="E6" s="101"/>
      <c r="F6" s="106"/>
    </row>
    <row r="7" spans="1:6" ht="19.5" customHeight="1">
      <c r="A7" s="180" t="s">
        <v>40</v>
      </c>
      <c r="B7" s="181"/>
      <c r="C7" s="182"/>
      <c r="D7" s="102">
        <v>0</v>
      </c>
      <c r="E7" s="103"/>
      <c r="F7" s="106"/>
    </row>
    <row r="8" spans="1:6" ht="21.75" customHeight="1">
      <c r="A8" s="183" t="s">
        <v>41</v>
      </c>
      <c r="B8" s="184"/>
      <c r="C8" s="185"/>
      <c r="D8" s="186" t="s">
        <v>67</v>
      </c>
      <c r="E8" s="187"/>
      <c r="F8" s="106"/>
    </row>
    <row r="9" spans="1:6" ht="22.5" customHeight="1">
      <c r="A9" s="200" t="s">
        <v>47</v>
      </c>
      <c r="B9" s="201"/>
      <c r="C9" s="201"/>
      <c r="D9" s="201"/>
      <c r="E9" s="202"/>
      <c r="F9" s="106"/>
    </row>
    <row r="10" spans="1:6" ht="24" customHeight="1">
      <c r="A10" s="31" t="s">
        <v>27</v>
      </c>
      <c r="B10" s="32" t="s">
        <v>28</v>
      </c>
      <c r="C10" s="32" t="s">
        <v>29</v>
      </c>
      <c r="D10" s="64" t="s">
        <v>63</v>
      </c>
      <c r="E10" s="33" t="s">
        <v>30</v>
      </c>
      <c r="F10" s="106"/>
    </row>
    <row r="11" spans="1:6" ht="30" customHeight="1">
      <c r="A11" s="56" t="s">
        <v>71</v>
      </c>
      <c r="B11" s="83" t="s">
        <v>89</v>
      </c>
      <c r="C11" s="83" t="s">
        <v>68</v>
      </c>
      <c r="D11" s="110">
        <v>300</v>
      </c>
      <c r="E11" s="88" t="s">
        <v>69</v>
      </c>
      <c r="F11" s="106"/>
    </row>
    <row r="12" spans="1:6" ht="30" customHeight="1">
      <c r="A12" s="57"/>
      <c r="B12" s="84"/>
      <c r="C12" s="84"/>
      <c r="D12" s="111"/>
      <c r="E12" s="89"/>
      <c r="F12" s="106"/>
    </row>
    <row r="13" spans="1:6" ht="30" customHeight="1">
      <c r="A13" s="61"/>
      <c r="B13" s="90"/>
      <c r="C13" s="90"/>
      <c r="D13" s="112"/>
      <c r="E13" s="91"/>
      <c r="F13" s="106"/>
    </row>
    <row r="14" spans="1:6" ht="30" customHeight="1">
      <c r="A14" s="34" t="s">
        <v>31</v>
      </c>
      <c r="B14" s="32" t="s">
        <v>28</v>
      </c>
      <c r="C14" s="32" t="s">
        <v>29</v>
      </c>
      <c r="D14" s="64" t="s">
        <v>63</v>
      </c>
      <c r="E14" s="33" t="s">
        <v>30</v>
      </c>
      <c r="F14" s="106"/>
    </row>
    <row r="15" spans="1:6" ht="30" customHeight="1">
      <c r="A15" s="56" t="s">
        <v>90</v>
      </c>
      <c r="B15" s="82" t="s">
        <v>70</v>
      </c>
      <c r="C15" s="82" t="s">
        <v>68</v>
      </c>
      <c r="D15" s="113">
        <v>240</v>
      </c>
      <c r="E15" s="88" t="s">
        <v>82</v>
      </c>
      <c r="F15" s="106"/>
    </row>
    <row r="16" spans="1:6" ht="30" customHeight="1">
      <c r="A16" s="57" t="s">
        <v>73</v>
      </c>
      <c r="B16" s="84" t="s">
        <v>70</v>
      </c>
      <c r="C16" s="84" t="s">
        <v>68</v>
      </c>
      <c r="D16" s="111">
        <v>240</v>
      </c>
      <c r="E16" s="89" t="s">
        <v>74</v>
      </c>
      <c r="F16" s="106"/>
    </row>
    <row r="17" spans="1:6" ht="30" customHeight="1">
      <c r="A17" s="57" t="s">
        <v>78</v>
      </c>
      <c r="B17" s="84" t="s">
        <v>75</v>
      </c>
      <c r="C17" s="84" t="s">
        <v>68</v>
      </c>
      <c r="D17" s="111">
        <v>240</v>
      </c>
      <c r="E17" s="89" t="s">
        <v>81</v>
      </c>
      <c r="F17" s="106"/>
    </row>
    <row r="18" spans="1:6" ht="30" customHeight="1">
      <c r="A18" s="58" t="s">
        <v>79</v>
      </c>
      <c r="B18" s="85" t="s">
        <v>75</v>
      </c>
      <c r="C18" s="85" t="s">
        <v>68</v>
      </c>
      <c r="D18" s="112">
        <v>240</v>
      </c>
      <c r="E18" s="92" t="s">
        <v>69</v>
      </c>
      <c r="F18" s="106"/>
    </row>
    <row r="19" spans="1:6" ht="30" customHeight="1">
      <c r="A19" s="35" t="s">
        <v>32</v>
      </c>
      <c r="B19" s="32" t="s">
        <v>28</v>
      </c>
      <c r="C19" s="32" t="s">
        <v>29</v>
      </c>
      <c r="D19" s="64" t="s">
        <v>63</v>
      </c>
      <c r="E19" s="33" t="s">
        <v>30</v>
      </c>
      <c r="F19" s="106"/>
    </row>
    <row r="20" spans="1:6" ht="30" customHeight="1">
      <c r="A20" s="59"/>
      <c r="B20" s="203" t="s">
        <v>10</v>
      </c>
      <c r="C20" s="203" t="s">
        <v>10</v>
      </c>
      <c r="D20" s="113"/>
      <c r="E20" s="88"/>
      <c r="F20" s="106"/>
    </row>
    <row r="21" spans="1:6" ht="30" customHeight="1">
      <c r="A21" s="65"/>
      <c r="B21" s="204"/>
      <c r="C21" s="204"/>
      <c r="D21" s="112"/>
      <c r="E21" s="91"/>
      <c r="F21" s="106"/>
    </row>
    <row r="22" spans="1:6" ht="30" customHeight="1">
      <c r="A22" s="35" t="s">
        <v>58</v>
      </c>
      <c r="B22" s="32" t="s">
        <v>28</v>
      </c>
      <c r="C22" s="32" t="s">
        <v>29</v>
      </c>
      <c r="D22" s="64" t="s">
        <v>63</v>
      </c>
      <c r="E22" s="33" t="s">
        <v>30</v>
      </c>
      <c r="F22" s="106"/>
    </row>
    <row r="23" spans="1:6" ht="30" customHeight="1">
      <c r="A23" s="60" t="s">
        <v>87</v>
      </c>
      <c r="B23" s="203" t="s">
        <v>10</v>
      </c>
      <c r="C23" s="86" t="s">
        <v>68</v>
      </c>
      <c r="D23" s="113">
        <v>200</v>
      </c>
      <c r="E23" s="88" t="s">
        <v>80</v>
      </c>
      <c r="F23" s="106"/>
    </row>
    <row r="24" spans="1:6" ht="30" customHeight="1">
      <c r="A24" s="61"/>
      <c r="B24" s="204"/>
      <c r="C24" s="87"/>
      <c r="D24" s="112"/>
      <c r="E24" s="91"/>
      <c r="F24" s="106"/>
    </row>
    <row r="25" spans="1:6" ht="30" customHeight="1">
      <c r="A25" s="35" t="s">
        <v>33</v>
      </c>
      <c r="B25" s="32" t="s">
        <v>28</v>
      </c>
      <c r="C25" s="32" t="s">
        <v>29</v>
      </c>
      <c r="D25" s="64" t="s">
        <v>63</v>
      </c>
      <c r="E25" s="33" t="s">
        <v>30</v>
      </c>
      <c r="F25" s="106"/>
    </row>
    <row r="26" spans="1:6" ht="30" customHeight="1">
      <c r="A26" s="60"/>
      <c r="B26" s="203" t="s">
        <v>10</v>
      </c>
      <c r="C26" s="86"/>
      <c r="D26" s="113"/>
      <c r="E26" s="88"/>
      <c r="F26" s="106"/>
    </row>
    <row r="27" spans="1:6" ht="30" customHeight="1">
      <c r="A27" s="61"/>
      <c r="B27" s="204"/>
      <c r="C27" s="87"/>
      <c r="D27" s="112"/>
      <c r="E27" s="91"/>
      <c r="F27" s="106"/>
    </row>
    <row r="28" spans="1:7" ht="15">
      <c r="A28" s="66"/>
      <c r="B28" s="36"/>
      <c r="C28" s="36"/>
      <c r="D28" s="36"/>
      <c r="E28" s="105"/>
      <c r="F28" s="106"/>
      <c r="G28" s="106"/>
    </row>
    <row r="29" spans="1:7" ht="12.75">
      <c r="A29" s="198" t="s">
        <v>34</v>
      </c>
      <c r="B29" s="199"/>
      <c r="C29" s="199"/>
      <c r="D29" s="199"/>
      <c r="E29" s="199"/>
      <c r="F29" s="106"/>
      <c r="G29" s="106"/>
    </row>
    <row r="30" spans="1:7" ht="12.75">
      <c r="A30" s="198" t="s">
        <v>35</v>
      </c>
      <c r="B30" s="199"/>
      <c r="C30" s="199"/>
      <c r="D30" s="199"/>
      <c r="E30" s="199"/>
      <c r="F30" s="106"/>
      <c r="G30" s="106"/>
    </row>
    <row r="31" ht="12.75">
      <c r="F31" s="106"/>
    </row>
    <row r="32" ht="12.75">
      <c r="F32" s="106"/>
    </row>
    <row r="33" ht="12.75">
      <c r="F33" s="106"/>
    </row>
    <row r="34" ht="12.75">
      <c r="F34" s="106"/>
    </row>
    <row r="35" ht="12.75">
      <c r="F35" s="106"/>
    </row>
    <row r="36" ht="12.75">
      <c r="F36" s="106"/>
    </row>
    <row r="37" ht="12.75">
      <c r="F37" s="106"/>
    </row>
  </sheetData>
  <sheetProtection sheet="1" objects="1" scenarios="1" selectLockedCells="1"/>
  <mergeCells count="14">
    <mergeCell ref="A30:E30"/>
    <mergeCell ref="A9:E9"/>
    <mergeCell ref="B20:B21"/>
    <mergeCell ref="C20:C21"/>
    <mergeCell ref="B23:B24"/>
    <mergeCell ref="B26:B27"/>
    <mergeCell ref="A29:E29"/>
    <mergeCell ref="A7:C7"/>
    <mergeCell ref="A8:C8"/>
    <mergeCell ref="D8:E8"/>
    <mergeCell ref="A3:E3"/>
    <mergeCell ref="B4:E4"/>
    <mergeCell ref="B5:E5"/>
    <mergeCell ref="A6:C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paperSize="119" scale="73" r:id="rId2"/>
  <headerFooter>
    <oddFooter>&amp;LLe 25 août 2021&amp;C&amp;"Times New Roman,Normal"&amp;A&amp;R&amp;"Times New Roman,Normal"Page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zoomScalePageLayoutView="75" workbookViewId="0" topLeftCell="A19">
      <selection activeCell="K18" sqref="K18"/>
    </sheetView>
  </sheetViews>
  <sheetFormatPr defaultColWidth="9.140625" defaultRowHeight="12.75" customHeight="1"/>
  <cols>
    <col min="1" max="1" width="47.7109375" style="48" customWidth="1"/>
    <col min="2" max="14" width="12.00390625" style="0" customWidth="1"/>
    <col min="15" max="16384" width="9.140625" style="50" customWidth="1"/>
  </cols>
  <sheetData>
    <row r="1" spans="1:14" ht="12.7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30"/>
      <c r="N1" s="30"/>
    </row>
    <row r="2" spans="1:14" ht="18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08" t="s">
        <v>49</v>
      </c>
    </row>
    <row r="3" spans="1:14" ht="24" customHeigh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08" t="s">
        <v>52</v>
      </c>
    </row>
    <row r="4" spans="1:14" ht="49.5" customHeight="1" thickBot="1">
      <c r="A4" s="116" t="s">
        <v>65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22.5" customHeight="1">
      <c r="A5" s="117" t="s">
        <v>0</v>
      </c>
      <c r="B5" s="133" t="str">
        <f>Identification!B4</f>
        <v>R-4167-2021</v>
      </c>
      <c r="C5" s="134"/>
      <c r="D5" s="134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1:14" ht="22.5" customHeight="1" thickBot="1">
      <c r="A6" s="118" t="s">
        <v>1</v>
      </c>
      <c r="B6" s="137" t="str">
        <f>Identification!B5</f>
        <v>Regroupement pour la transition, l'innovation et l'efficacité énergétiques (RTIEÉ)</v>
      </c>
      <c r="C6" s="138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1:14" ht="22.5" customHeight="1" thickBot="1">
      <c r="A7" s="76" t="s">
        <v>53</v>
      </c>
      <c r="B7" s="205" t="s">
        <v>42</v>
      </c>
      <c r="C7" s="211"/>
      <c r="D7" s="206"/>
      <c r="E7" s="205" t="s">
        <v>43</v>
      </c>
      <c r="F7" s="211"/>
      <c r="G7" s="211"/>
      <c r="H7" s="206"/>
      <c r="I7" s="205" t="s">
        <v>44</v>
      </c>
      <c r="J7" s="206"/>
      <c r="K7" s="205" t="s">
        <v>59</v>
      </c>
      <c r="L7" s="206"/>
      <c r="M7" s="205" t="s">
        <v>45</v>
      </c>
      <c r="N7" s="206"/>
    </row>
    <row r="8" spans="1:14" ht="32.25" customHeight="1" thickBot="1">
      <c r="A8" s="77" t="s">
        <v>46</v>
      </c>
      <c r="B8" s="62" t="str">
        <f>Identification!A11</f>
        <v>Me D. Neuman</v>
      </c>
      <c r="C8" s="62">
        <f>Identification!A12</f>
        <v>0</v>
      </c>
      <c r="D8" s="62">
        <f>Identification!A13</f>
        <v>0</v>
      </c>
      <c r="E8" s="62" t="str">
        <f>Identification!A15</f>
        <v>M. Jpierre Laflamme</v>
      </c>
      <c r="F8" s="49" t="str">
        <f>Identification!A16</f>
        <v>M. JC Deslauriers</v>
      </c>
      <c r="G8" s="49" t="str">
        <f>Identification!A17</f>
        <v>M. André Bélisle</v>
      </c>
      <c r="H8" s="63" t="str">
        <f>Identification!A18</f>
        <v>M. Patrick Goulet</v>
      </c>
      <c r="I8" s="62">
        <f>Identification!A20</f>
        <v>0</v>
      </c>
      <c r="J8" s="63">
        <f>Identification!A21</f>
        <v>0</v>
      </c>
      <c r="K8" s="62" t="str">
        <f>Identification!A23</f>
        <v>Analyste P-Paul Sénéchal</v>
      </c>
      <c r="L8" s="63">
        <f>Identification!A24</f>
        <v>0</v>
      </c>
      <c r="M8" s="62">
        <f>Identification!A26</f>
        <v>0</v>
      </c>
      <c r="N8" s="63">
        <f>Identification!A27</f>
        <v>0</v>
      </c>
    </row>
    <row r="9" spans="1:14" ht="24" customHeight="1" thickBot="1">
      <c r="A9" s="76" t="s">
        <v>51</v>
      </c>
      <c r="B9" s="72">
        <f>Identification!D11</f>
        <v>300</v>
      </c>
      <c r="C9" s="73">
        <f>Identification!D12</f>
        <v>0</v>
      </c>
      <c r="D9" s="74">
        <f>Identification!D13</f>
        <v>0</v>
      </c>
      <c r="E9" s="72">
        <f>Identification!D15</f>
        <v>240</v>
      </c>
      <c r="F9" s="73">
        <f>Identification!D16</f>
        <v>240</v>
      </c>
      <c r="G9" s="73">
        <f>Identification!D17</f>
        <v>240</v>
      </c>
      <c r="H9" s="74">
        <f>Identification!D18</f>
        <v>240</v>
      </c>
      <c r="I9" s="72">
        <f>Identification!D20</f>
        <v>0</v>
      </c>
      <c r="J9" s="74">
        <f>Identification!D21</f>
        <v>0</v>
      </c>
      <c r="K9" s="72">
        <f>Identification!D23</f>
        <v>200</v>
      </c>
      <c r="L9" s="74">
        <f>Identification!D24</f>
        <v>0</v>
      </c>
      <c r="M9" s="72">
        <f>Identification!D26</f>
        <v>0</v>
      </c>
      <c r="N9" s="74">
        <f>Identification!D27</f>
        <v>0</v>
      </c>
    </row>
    <row r="10" spans="1:14" ht="24" customHeight="1">
      <c r="A10" s="81"/>
      <c r="B10" s="207" t="s">
        <v>48</v>
      </c>
      <c r="C10" s="208"/>
      <c r="D10" s="209"/>
      <c r="E10" s="207" t="s">
        <v>48</v>
      </c>
      <c r="F10" s="208"/>
      <c r="G10" s="208"/>
      <c r="H10" s="209"/>
      <c r="I10" s="207" t="s">
        <v>48</v>
      </c>
      <c r="J10" s="208"/>
      <c r="K10" s="210" t="s">
        <v>48</v>
      </c>
      <c r="L10" s="210"/>
      <c r="M10" s="210" t="s">
        <v>48</v>
      </c>
      <c r="N10" s="210"/>
    </row>
    <row r="11" spans="1:14" ht="20.25" customHeight="1">
      <c r="A11" s="78" t="s">
        <v>54</v>
      </c>
      <c r="B11" s="141"/>
      <c r="C11" s="142"/>
      <c r="D11" s="143"/>
      <c r="E11" s="141"/>
      <c r="F11" s="142"/>
      <c r="G11" s="142"/>
      <c r="H11" s="143"/>
      <c r="I11" s="141"/>
      <c r="J11" s="143"/>
      <c r="K11" s="141"/>
      <c r="L11" s="143"/>
      <c r="M11" s="141"/>
      <c r="N11" s="143"/>
    </row>
    <row r="12" spans="1:14" ht="30.75" customHeight="1">
      <c r="A12" s="79" t="s">
        <v>93</v>
      </c>
      <c r="B12" s="120">
        <v>15</v>
      </c>
      <c r="C12" s="121"/>
      <c r="D12" s="122"/>
      <c r="E12" s="123">
        <v>15</v>
      </c>
      <c r="F12" s="124">
        <v>15</v>
      </c>
      <c r="G12" s="124">
        <v>10</v>
      </c>
      <c r="H12" s="122">
        <v>15</v>
      </c>
      <c r="I12" s="123"/>
      <c r="J12" s="122"/>
      <c r="K12" s="123"/>
      <c r="L12" s="122"/>
      <c r="M12" s="123"/>
      <c r="N12" s="122"/>
    </row>
    <row r="13" spans="1:14" ht="30.75" customHeight="1">
      <c r="A13" s="79" t="s">
        <v>94</v>
      </c>
      <c r="B13" s="125">
        <v>10</v>
      </c>
      <c r="C13" s="126"/>
      <c r="D13" s="127"/>
      <c r="E13" s="125">
        <v>10</v>
      </c>
      <c r="F13" s="126">
        <v>5</v>
      </c>
      <c r="G13" s="126">
        <v>5</v>
      </c>
      <c r="H13" s="127">
        <v>5</v>
      </c>
      <c r="I13" s="125"/>
      <c r="J13" s="127"/>
      <c r="K13" s="125"/>
      <c r="L13" s="127"/>
      <c r="M13" s="125"/>
      <c r="N13" s="127"/>
    </row>
    <row r="14" spans="1:14" ht="30.75" customHeight="1">
      <c r="A14" s="79"/>
      <c r="B14" s="125"/>
      <c r="C14" s="126"/>
      <c r="D14" s="127"/>
      <c r="E14" s="125"/>
      <c r="F14" s="126"/>
      <c r="G14" s="126"/>
      <c r="H14" s="127"/>
      <c r="I14" s="125"/>
      <c r="J14" s="127"/>
      <c r="K14" s="125"/>
      <c r="L14" s="127"/>
      <c r="M14" s="125"/>
      <c r="N14" s="127"/>
    </row>
    <row r="15" spans="1:14" ht="30.75" customHeight="1">
      <c r="A15" s="79"/>
      <c r="B15" s="125"/>
      <c r="C15" s="126"/>
      <c r="D15" s="127"/>
      <c r="E15" s="125"/>
      <c r="F15" s="126"/>
      <c r="G15" s="126"/>
      <c r="H15" s="127"/>
      <c r="I15" s="125"/>
      <c r="J15" s="127"/>
      <c r="K15" s="125"/>
      <c r="L15" s="127"/>
      <c r="M15" s="125"/>
      <c r="N15" s="127"/>
    </row>
    <row r="16" spans="1:14" ht="30.75" customHeight="1">
      <c r="A16" s="79" t="s">
        <v>83</v>
      </c>
      <c r="B16" s="125">
        <v>8</v>
      </c>
      <c r="C16" s="126"/>
      <c r="D16" s="127"/>
      <c r="E16" s="125">
        <v>9</v>
      </c>
      <c r="F16" s="126">
        <v>5</v>
      </c>
      <c r="G16" s="126">
        <v>2</v>
      </c>
      <c r="H16" s="127">
        <v>3</v>
      </c>
      <c r="I16" s="125"/>
      <c r="J16" s="127"/>
      <c r="K16" s="125"/>
      <c r="L16" s="127"/>
      <c r="M16" s="125"/>
      <c r="N16" s="127"/>
    </row>
    <row r="17" spans="1:14" ht="30.75" customHeight="1">
      <c r="A17" s="79" t="s">
        <v>84</v>
      </c>
      <c r="B17" s="125">
        <v>4</v>
      </c>
      <c r="C17" s="126"/>
      <c r="D17" s="127"/>
      <c r="E17" s="125">
        <v>4</v>
      </c>
      <c r="F17" s="126">
        <v>2</v>
      </c>
      <c r="G17" s="126">
        <v>2</v>
      </c>
      <c r="H17" s="127">
        <v>2</v>
      </c>
      <c r="I17" s="125"/>
      <c r="J17" s="127"/>
      <c r="K17" s="125"/>
      <c r="L17" s="127"/>
      <c r="M17" s="125"/>
      <c r="N17" s="127"/>
    </row>
    <row r="18" spans="1:14" ht="30.75" customHeight="1">
      <c r="A18" s="79" t="s">
        <v>95</v>
      </c>
      <c r="B18" s="125">
        <v>15</v>
      </c>
      <c r="C18" s="126"/>
      <c r="D18" s="127"/>
      <c r="E18" s="125">
        <v>25</v>
      </c>
      <c r="F18" s="126">
        <v>20</v>
      </c>
      <c r="G18" s="126">
        <v>10</v>
      </c>
      <c r="H18" s="127">
        <v>20</v>
      </c>
      <c r="I18" s="125"/>
      <c r="J18" s="127"/>
      <c r="K18" s="125"/>
      <c r="L18" s="127"/>
      <c r="M18" s="125"/>
      <c r="N18" s="127"/>
    </row>
    <row r="19" spans="1:14" ht="30.75" customHeight="1">
      <c r="A19" s="79" t="s">
        <v>85</v>
      </c>
      <c r="B19" s="125">
        <v>5</v>
      </c>
      <c r="C19" s="126"/>
      <c r="D19" s="127"/>
      <c r="E19" s="125">
        <v>5</v>
      </c>
      <c r="F19" s="126">
        <v>5</v>
      </c>
      <c r="G19" s="126">
        <v>3</v>
      </c>
      <c r="H19" s="127">
        <v>3</v>
      </c>
      <c r="I19" s="125"/>
      <c r="J19" s="127"/>
      <c r="K19" s="125"/>
      <c r="L19" s="127"/>
      <c r="M19" s="125"/>
      <c r="N19" s="127"/>
    </row>
    <row r="20" spans="1:14" ht="30.75" customHeight="1">
      <c r="A20" s="79" t="s">
        <v>92</v>
      </c>
      <c r="B20" s="125">
        <v>50</v>
      </c>
      <c r="C20" s="126"/>
      <c r="D20" s="127"/>
      <c r="E20" s="125">
        <v>50</v>
      </c>
      <c r="F20" s="126">
        <v>10</v>
      </c>
      <c r="G20" s="126">
        <v>10</v>
      </c>
      <c r="H20" s="127">
        <v>10</v>
      </c>
      <c r="I20" s="125"/>
      <c r="J20" s="127"/>
      <c r="K20" s="125"/>
      <c r="L20" s="127"/>
      <c r="M20" s="125"/>
      <c r="N20" s="127"/>
    </row>
    <row r="21" spans="1:14" ht="30.75" customHeight="1">
      <c r="A21" s="79" t="s">
        <v>86</v>
      </c>
      <c r="B21" s="125">
        <v>25</v>
      </c>
      <c r="C21" s="126"/>
      <c r="D21" s="127"/>
      <c r="E21" s="126">
        <v>5</v>
      </c>
      <c r="F21" s="126">
        <v>3</v>
      </c>
      <c r="G21" s="126">
        <v>3</v>
      </c>
      <c r="H21" s="127">
        <v>3</v>
      </c>
      <c r="I21" s="128"/>
      <c r="J21" s="127"/>
      <c r="K21" s="128"/>
      <c r="L21" s="127"/>
      <c r="M21" s="128"/>
      <c r="N21" s="127"/>
    </row>
    <row r="22" spans="1:14" ht="30.75" customHeight="1">
      <c r="A22" s="79" t="s">
        <v>72</v>
      </c>
      <c r="B22" s="125">
        <v>2</v>
      </c>
      <c r="C22" s="126"/>
      <c r="D22" s="127"/>
      <c r="E22" s="125">
        <v>2</v>
      </c>
      <c r="F22" s="126">
        <v>2</v>
      </c>
      <c r="G22" s="126">
        <v>2</v>
      </c>
      <c r="H22" s="127">
        <v>2</v>
      </c>
      <c r="I22" s="125"/>
      <c r="J22" s="127"/>
      <c r="K22" s="125"/>
      <c r="L22" s="127"/>
      <c r="M22" s="125"/>
      <c r="N22" s="127"/>
    </row>
    <row r="23" spans="1:14" ht="30.75" customHeight="1">
      <c r="A23" s="79"/>
      <c r="B23" s="125"/>
      <c r="C23" s="126"/>
      <c r="D23" s="127"/>
      <c r="E23" s="125"/>
      <c r="F23" s="126"/>
      <c r="G23" s="126"/>
      <c r="H23" s="127"/>
      <c r="I23" s="125"/>
      <c r="J23" s="127"/>
      <c r="K23" s="125"/>
      <c r="L23" s="127"/>
      <c r="M23" s="125"/>
      <c r="N23" s="127"/>
    </row>
    <row r="24" spans="1:14" ht="30.75" customHeight="1">
      <c r="A24" s="80"/>
      <c r="B24" s="125"/>
      <c r="C24" s="126"/>
      <c r="D24" s="127"/>
      <c r="E24" s="125"/>
      <c r="F24" s="126"/>
      <c r="G24" s="126"/>
      <c r="H24" s="127"/>
      <c r="I24" s="125"/>
      <c r="J24" s="127"/>
      <c r="K24" s="125"/>
      <c r="L24" s="127"/>
      <c r="M24" s="125"/>
      <c r="N24" s="127"/>
    </row>
    <row r="25" spans="1:14" ht="30.75" customHeight="1">
      <c r="A25" s="69" t="s">
        <v>55</v>
      </c>
      <c r="B25" s="145">
        <f aca="true" t="shared" si="0" ref="B25:N25">SUM(B12:B24)</f>
        <v>134</v>
      </c>
      <c r="C25" s="145">
        <f t="shared" si="0"/>
        <v>0</v>
      </c>
      <c r="D25" s="145">
        <f>SUM(D12:D24)</f>
        <v>0</v>
      </c>
      <c r="E25" s="145">
        <f t="shared" si="0"/>
        <v>125</v>
      </c>
      <c r="F25" s="145">
        <f t="shared" si="0"/>
        <v>67</v>
      </c>
      <c r="G25" s="145">
        <f t="shared" si="0"/>
        <v>47</v>
      </c>
      <c r="H25" s="145">
        <f t="shared" si="0"/>
        <v>63</v>
      </c>
      <c r="I25" s="145">
        <f t="shared" si="0"/>
        <v>0</v>
      </c>
      <c r="J25" s="145">
        <f t="shared" si="0"/>
        <v>0</v>
      </c>
      <c r="K25" s="145">
        <f t="shared" si="0"/>
        <v>0</v>
      </c>
      <c r="L25" s="145">
        <f>SUM(L12:L24)</f>
        <v>0</v>
      </c>
      <c r="M25" s="145">
        <f>SUM(M12:M24)</f>
        <v>0</v>
      </c>
      <c r="N25" s="145">
        <f t="shared" si="0"/>
        <v>0</v>
      </c>
    </row>
    <row r="26" spans="1:14" ht="30.75" customHeight="1">
      <c r="A26" s="69" t="s">
        <v>60</v>
      </c>
      <c r="B26" s="146">
        <f aca="true" t="shared" si="1" ref="B26:N26">B25*B9</f>
        <v>40200</v>
      </c>
      <c r="C26" s="146">
        <f t="shared" si="1"/>
        <v>0</v>
      </c>
      <c r="D26" s="146">
        <f t="shared" si="1"/>
        <v>0</v>
      </c>
      <c r="E26" s="146">
        <f t="shared" si="1"/>
        <v>30000</v>
      </c>
      <c r="F26" s="146">
        <f t="shared" si="1"/>
        <v>16080</v>
      </c>
      <c r="G26" s="146">
        <f t="shared" si="1"/>
        <v>11280</v>
      </c>
      <c r="H26" s="146">
        <f t="shared" si="1"/>
        <v>15120</v>
      </c>
      <c r="I26" s="146">
        <f t="shared" si="1"/>
        <v>0</v>
      </c>
      <c r="J26" s="146">
        <f t="shared" si="1"/>
        <v>0</v>
      </c>
      <c r="K26" s="146">
        <f t="shared" si="1"/>
        <v>0</v>
      </c>
      <c r="L26" s="146">
        <f t="shared" si="1"/>
        <v>0</v>
      </c>
      <c r="M26" s="146">
        <f t="shared" si="1"/>
        <v>0</v>
      </c>
      <c r="N26" s="146">
        <f t="shared" si="1"/>
        <v>0</v>
      </c>
    </row>
    <row r="27" spans="1:14" s="52" customFormat="1" ht="30.75" customHeight="1">
      <c r="A27" s="14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8"/>
    </row>
    <row r="28" spans="1:14" ht="30.75" customHeight="1">
      <c r="A28" s="75" t="s">
        <v>61</v>
      </c>
      <c r="B28" s="129">
        <f>ROUNDUP((B26*0.05),2)+ROUNDUP((B26*0.09975),2)</f>
        <v>6019.95</v>
      </c>
      <c r="C28" s="129">
        <f aca="true" t="shared" si="2" ref="C28:N28">ROUNDUP((C26*0.05),2)+ROUNDUP((C26*0.09975),2)</f>
        <v>0</v>
      </c>
      <c r="D28" s="129">
        <f t="shared" si="2"/>
        <v>0</v>
      </c>
      <c r="E28" s="129">
        <f t="shared" si="2"/>
        <v>4492.5</v>
      </c>
      <c r="F28" s="129">
        <f t="shared" si="2"/>
        <v>2407.98</v>
      </c>
      <c r="G28" s="129"/>
      <c r="H28" s="129"/>
      <c r="I28" s="129"/>
      <c r="J28" s="129">
        <f t="shared" si="2"/>
        <v>0</v>
      </c>
      <c r="K28" s="129"/>
      <c r="L28" s="129">
        <f t="shared" si="2"/>
        <v>0</v>
      </c>
      <c r="M28" s="129">
        <f t="shared" si="2"/>
        <v>0</v>
      </c>
      <c r="N28" s="129">
        <f t="shared" si="2"/>
        <v>0</v>
      </c>
    </row>
    <row r="29" spans="1:14" ht="30.75" customHeight="1">
      <c r="A29" s="70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0"/>
    </row>
    <row r="30" spans="1:14" s="51" customFormat="1" ht="30.75" customHeight="1">
      <c r="A30" s="71" t="s">
        <v>62</v>
      </c>
      <c r="B30" s="149">
        <f>B26+B28</f>
        <v>46219.95</v>
      </c>
      <c r="C30" s="149">
        <f aca="true" t="shared" si="3" ref="C30:N30">C26+C28</f>
        <v>0</v>
      </c>
      <c r="D30" s="149">
        <f t="shared" si="3"/>
        <v>0</v>
      </c>
      <c r="E30" s="149">
        <f t="shared" si="3"/>
        <v>34492.5</v>
      </c>
      <c r="F30" s="149">
        <f t="shared" si="3"/>
        <v>18487.98</v>
      </c>
      <c r="G30" s="149">
        <f>G26+G28</f>
        <v>11280</v>
      </c>
      <c r="H30" s="149">
        <f t="shared" si="3"/>
        <v>15120</v>
      </c>
      <c r="I30" s="149">
        <f t="shared" si="3"/>
        <v>0</v>
      </c>
      <c r="J30" s="149">
        <f t="shared" si="3"/>
        <v>0</v>
      </c>
      <c r="K30" s="149">
        <f t="shared" si="3"/>
        <v>0</v>
      </c>
      <c r="L30" s="149">
        <f t="shared" si="3"/>
        <v>0</v>
      </c>
      <c r="M30" s="149">
        <f t="shared" si="3"/>
        <v>0</v>
      </c>
      <c r="N30" s="150">
        <f t="shared" si="3"/>
        <v>0</v>
      </c>
    </row>
    <row r="31" spans="1:14" ht="12.7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.7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.7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.7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2.7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2.7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2.7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2.7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2.7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2.7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2.7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2.7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2.7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2.7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12.75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2.7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12.7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2.7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2.7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ht="12.7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2.75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7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7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12.7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ht="12.7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2.7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2.7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12.75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12.75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2.7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 ht="12.7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2.7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  <row r="68" spans="1:14" ht="12.7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2.7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12.75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2.7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2.75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12.75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ht="12.7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ht="12.7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1:14" ht="12.7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 ht="12.7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4" ht="12.7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12.7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4" ht="12.7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1:14" ht="12.7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4" ht="12.7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4" ht="12.7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1:14" ht="12.7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1:14" ht="12.7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1:14" ht="12.7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1:14" ht="12.75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1:14" ht="12.75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2.75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1:14" ht="12.75">
      <c r="A92" s="53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1:14" ht="12.75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1:14" ht="12.75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1:14" ht="12.75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1:14" ht="12.75" customHeight="1">
      <c r="A96" s="55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2.75" customHeight="1">
      <c r="A97" s="55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2.75" customHeight="1">
      <c r="A98" s="55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2.75" customHeight="1">
      <c r="A99" s="55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12.75" customHeight="1">
      <c r="A100" s="55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12.75" customHeight="1">
      <c r="A101" s="55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ht="12.75" customHeight="1">
      <c r="A102" s="55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ht="12.75" customHeight="1">
      <c r="A103" s="55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ht="12.75" customHeight="1">
      <c r="A104" s="55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ht="12.75" customHeight="1">
      <c r="A105" s="55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ht="12.75" customHeight="1">
      <c r="A106" s="55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12.75" customHeight="1">
      <c r="A107" s="55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ht="12.75" customHeight="1">
      <c r="A108" s="55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ht="12.75" customHeight="1">
      <c r="A109" s="55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ht="12.75" customHeight="1">
      <c r="A110" s="55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2.75" customHeight="1">
      <c r="A111" s="55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 customHeight="1">
      <c r="A112" s="55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2.75" customHeight="1">
      <c r="A113" s="55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2.75" customHeight="1">
      <c r="A114" s="55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14" ht="12.75" customHeight="1">
      <c r="A115" s="55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2.75" customHeight="1">
      <c r="A116" s="55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2.75" customHeight="1">
      <c r="A117" s="55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1:14" ht="12.75" customHeight="1">
      <c r="A118" s="55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  <row r="119" spans="1:14" ht="12.75" customHeight="1">
      <c r="A119" s="55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1:14" ht="12.75" customHeight="1">
      <c r="A120" s="55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</row>
    <row r="121" spans="1:14" ht="12.75" customHeight="1">
      <c r="A121" s="55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1:14" ht="12.75" customHeight="1">
      <c r="A122" s="55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12.75" customHeight="1">
      <c r="A123" s="55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1:14" ht="12.75" customHeight="1">
      <c r="A124" s="55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</row>
    <row r="125" spans="1:14" ht="12.75" customHeight="1">
      <c r="A125" s="55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</row>
    <row r="126" spans="1:14" ht="12.75" customHeight="1">
      <c r="A126" s="55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</row>
    <row r="127" spans="1:14" ht="12.75" customHeight="1">
      <c r="A127" s="55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</row>
    <row r="128" spans="1:14" ht="12.75" customHeight="1">
      <c r="A128" s="55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</row>
    <row r="129" spans="1:14" ht="12.75" customHeight="1">
      <c r="A129" s="55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1:14" ht="12.75" customHeight="1">
      <c r="A130" s="55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</row>
    <row r="131" spans="1:14" ht="12.75" customHeight="1">
      <c r="A131" s="55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</row>
    <row r="132" spans="1:14" ht="12.75" customHeight="1">
      <c r="A132" s="55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</row>
    <row r="133" spans="1:14" ht="12.75" customHeight="1">
      <c r="A133" s="55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</row>
    <row r="134" spans="1:14" ht="12.75" customHeight="1">
      <c r="A134" s="55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spans="1:14" ht="12.75" customHeight="1">
      <c r="A135" s="55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</row>
    <row r="136" spans="1:14" ht="12.75" customHeight="1">
      <c r="A136" s="55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</row>
    <row r="137" spans="1:14" ht="12.75" customHeight="1">
      <c r="A137" s="55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</row>
    <row r="138" spans="1:14" ht="12.75" customHeight="1">
      <c r="A138" s="55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</row>
    <row r="139" spans="1:14" ht="12.75" customHeight="1">
      <c r="A139" s="55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</row>
    <row r="140" spans="1:14" ht="12.75" customHeight="1">
      <c r="A140" s="55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</row>
    <row r="141" spans="1:14" ht="12.75" customHeight="1">
      <c r="A141" s="55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</row>
    <row r="142" spans="1:14" ht="12.75" customHeight="1">
      <c r="A142" s="55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</row>
    <row r="143" spans="1:14" ht="12.75" customHeight="1">
      <c r="A143" s="55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</row>
    <row r="144" spans="1:14" ht="12.75" customHeight="1">
      <c r="A144" s="55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</row>
    <row r="145" spans="1:14" ht="12.75" customHeight="1">
      <c r="A145" s="55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</row>
    <row r="146" spans="1:14" ht="12.75" customHeight="1">
      <c r="A146" s="55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</row>
    <row r="147" spans="1:14" ht="12.75" customHeight="1">
      <c r="A147" s="55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</row>
  </sheetData>
  <sheetProtection/>
  <protectedRanges>
    <protectedRange password="ED17" sqref="B12:N24" name="Plage1"/>
    <protectedRange sqref="B28:N28" name="Plage2"/>
  </protectedRanges>
  <mergeCells count="10">
    <mergeCell ref="M7:N7"/>
    <mergeCell ref="B10:D10"/>
    <mergeCell ref="E10:H10"/>
    <mergeCell ref="I10:J10"/>
    <mergeCell ref="K10:L10"/>
    <mergeCell ref="M10:N10"/>
    <mergeCell ref="B7:D7"/>
    <mergeCell ref="E7:H7"/>
    <mergeCell ref="I7:J7"/>
    <mergeCell ref="K7:L7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paperSize="119" scale="65" r:id="rId2"/>
  <headerFooter alignWithMargins="0">
    <oddFooter>&amp;LLe 25 août 2021&amp;C&amp;"Times New Roman,Normal"&amp;A&amp;R&amp;"Times New Roman,Normal"Page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workbookViewId="0" topLeftCell="A2">
      <selection activeCell="A17" sqref="A17:E17"/>
    </sheetView>
  </sheetViews>
  <sheetFormatPr defaultColWidth="9.140625" defaultRowHeight="12.75"/>
  <cols>
    <col min="1" max="1" width="25.8515625" style="93" customWidth="1"/>
    <col min="2" max="2" width="13.421875" style="93" customWidth="1"/>
    <col min="3" max="3" width="16.28125" style="93" customWidth="1"/>
    <col min="4" max="4" width="13.140625" style="93" customWidth="1"/>
    <col min="5" max="5" width="37.421875" style="94" customWidth="1"/>
  </cols>
  <sheetData>
    <row r="1" spans="1:5" ht="18.75">
      <c r="A1" s="132"/>
      <c r="B1" s="132"/>
      <c r="C1" s="132"/>
      <c r="D1" s="132"/>
      <c r="E1" s="104" t="s">
        <v>49</v>
      </c>
    </row>
    <row r="2" spans="1:5" ht="18.75">
      <c r="A2" s="132"/>
      <c r="B2" s="132"/>
      <c r="C2" s="132"/>
      <c r="D2" s="132"/>
      <c r="E2" s="104" t="s">
        <v>64</v>
      </c>
    </row>
    <row r="3" spans="1:5" ht="15.75" thickBot="1">
      <c r="A3" s="188"/>
      <c r="B3" s="189"/>
      <c r="C3" s="189"/>
      <c r="D3" s="189"/>
      <c r="E3" s="189"/>
    </row>
    <row r="4" spans="1:5" ht="18" customHeight="1">
      <c r="A4" s="114" t="s">
        <v>0</v>
      </c>
      <c r="B4" s="212" t="str">
        <f>Identification!B4</f>
        <v>R-4167-2021</v>
      </c>
      <c r="C4" s="213"/>
      <c r="D4" s="213"/>
      <c r="E4" s="214"/>
    </row>
    <row r="5" spans="1:5" ht="18" customHeight="1" thickBot="1">
      <c r="A5" s="115" t="s">
        <v>1</v>
      </c>
      <c r="B5" s="215" t="str">
        <f>Identification!B5</f>
        <v>Regroupement pour la transition, l'innovation et l'efficacité énergétiques (RTIEÉ)</v>
      </c>
      <c r="C5" s="215"/>
      <c r="D5" s="215"/>
      <c r="E5" s="216"/>
    </row>
    <row r="6" spans="1:5" ht="25.5" customHeight="1" thickBot="1">
      <c r="A6" s="217" t="s">
        <v>66</v>
      </c>
      <c r="B6" s="218"/>
      <c r="C6" s="218"/>
      <c r="D6" s="218"/>
      <c r="E6" s="219"/>
    </row>
    <row r="7" spans="1:5" ht="19.5" customHeight="1">
      <c r="A7" s="223"/>
      <c r="B7" s="224"/>
      <c r="C7" s="224"/>
      <c r="D7" s="224"/>
      <c r="E7" s="225"/>
    </row>
    <row r="8" spans="1:5" ht="19.5" customHeight="1">
      <c r="A8" s="220"/>
      <c r="B8" s="221"/>
      <c r="C8" s="221"/>
      <c r="D8" s="221"/>
      <c r="E8" s="222"/>
    </row>
    <row r="9" spans="1:5" ht="19.5" customHeight="1">
      <c r="A9" s="220" t="s">
        <v>91</v>
      </c>
      <c r="B9" s="221"/>
      <c r="C9" s="221"/>
      <c r="D9" s="221"/>
      <c r="E9" s="222"/>
    </row>
    <row r="10" spans="1:5" ht="19.5" customHeight="1">
      <c r="A10" s="220"/>
      <c r="B10" s="221"/>
      <c r="C10" s="221"/>
      <c r="D10" s="221"/>
      <c r="E10" s="222"/>
    </row>
    <row r="11" spans="1:5" ht="19.5" customHeight="1">
      <c r="A11" s="220"/>
      <c r="B11" s="221"/>
      <c r="C11" s="221"/>
      <c r="D11" s="221"/>
      <c r="E11" s="222"/>
    </row>
    <row r="12" spans="1:5" ht="19.5" customHeight="1">
      <c r="A12" s="220"/>
      <c r="B12" s="221"/>
      <c r="C12" s="221"/>
      <c r="D12" s="221"/>
      <c r="E12" s="222"/>
    </row>
    <row r="13" spans="1:5" ht="19.5" customHeight="1">
      <c r="A13" s="220"/>
      <c r="B13" s="221"/>
      <c r="C13" s="221"/>
      <c r="D13" s="221"/>
      <c r="E13" s="222"/>
    </row>
    <row r="14" spans="1:5" ht="19.5" customHeight="1">
      <c r="A14" s="220"/>
      <c r="B14" s="221"/>
      <c r="C14" s="221"/>
      <c r="D14" s="221"/>
      <c r="E14" s="222"/>
    </row>
    <row r="15" spans="1:5" ht="19.5" customHeight="1">
      <c r="A15" s="220"/>
      <c r="B15" s="221"/>
      <c r="C15" s="221"/>
      <c r="D15" s="221"/>
      <c r="E15" s="222"/>
    </row>
    <row r="16" spans="1:5" ht="19.5" customHeight="1">
      <c r="A16" s="220"/>
      <c r="B16" s="221"/>
      <c r="C16" s="221"/>
      <c r="D16" s="221"/>
      <c r="E16" s="222"/>
    </row>
    <row r="17" spans="1:5" ht="19.5" customHeight="1">
      <c r="A17" s="220"/>
      <c r="B17" s="221"/>
      <c r="C17" s="221"/>
      <c r="D17" s="221"/>
      <c r="E17" s="222"/>
    </row>
    <row r="18" spans="1:5" ht="19.5" customHeight="1">
      <c r="A18" s="220"/>
      <c r="B18" s="221"/>
      <c r="C18" s="221"/>
      <c r="D18" s="221"/>
      <c r="E18" s="222"/>
    </row>
    <row r="19" spans="1:5" ht="19.5" customHeight="1">
      <c r="A19" s="220"/>
      <c r="B19" s="221"/>
      <c r="C19" s="221"/>
      <c r="D19" s="221"/>
      <c r="E19" s="222"/>
    </row>
    <row r="20" spans="1:5" ht="19.5" customHeight="1">
      <c r="A20" s="220"/>
      <c r="B20" s="221"/>
      <c r="C20" s="221"/>
      <c r="D20" s="221"/>
      <c r="E20" s="222"/>
    </row>
    <row r="21" spans="1:5" ht="19.5" customHeight="1">
      <c r="A21" s="220"/>
      <c r="B21" s="221"/>
      <c r="C21" s="221"/>
      <c r="D21" s="221"/>
      <c r="E21" s="222"/>
    </row>
    <row r="22" spans="1:5" ht="19.5" customHeight="1">
      <c r="A22" s="220"/>
      <c r="B22" s="221"/>
      <c r="C22" s="221"/>
      <c r="D22" s="221"/>
      <c r="E22" s="222"/>
    </row>
    <row r="23" spans="1:5" ht="19.5" customHeight="1">
      <c r="A23" s="220"/>
      <c r="B23" s="221"/>
      <c r="C23" s="221"/>
      <c r="D23" s="221"/>
      <c r="E23" s="222"/>
    </row>
    <row r="24" spans="1:5" ht="19.5" customHeight="1">
      <c r="A24" s="220"/>
      <c r="B24" s="221"/>
      <c r="C24" s="221"/>
      <c r="D24" s="221"/>
      <c r="E24" s="222"/>
    </row>
    <row r="25" spans="1:5" ht="19.5" customHeight="1">
      <c r="A25" s="220"/>
      <c r="B25" s="221"/>
      <c r="C25" s="221"/>
      <c r="D25" s="221"/>
      <c r="E25" s="222"/>
    </row>
    <row r="26" spans="1:5" ht="19.5" customHeight="1">
      <c r="A26" s="220"/>
      <c r="B26" s="221"/>
      <c r="C26" s="221"/>
      <c r="D26" s="221"/>
      <c r="E26" s="222"/>
    </row>
    <row r="27" spans="1:5" ht="19.5" customHeight="1">
      <c r="A27" s="220"/>
      <c r="B27" s="221"/>
      <c r="C27" s="221"/>
      <c r="D27" s="221"/>
      <c r="E27" s="222"/>
    </row>
    <row r="28" spans="1:5" ht="19.5" customHeight="1">
      <c r="A28" s="220"/>
      <c r="B28" s="221"/>
      <c r="C28" s="221"/>
      <c r="D28" s="221"/>
      <c r="E28" s="222"/>
    </row>
    <row r="29" spans="1:5" ht="19.5" customHeight="1">
      <c r="A29" s="220"/>
      <c r="B29" s="221"/>
      <c r="C29" s="221"/>
      <c r="D29" s="221"/>
      <c r="E29" s="222"/>
    </row>
    <row r="30" spans="1:5" ht="19.5" customHeight="1">
      <c r="A30" s="220"/>
      <c r="B30" s="221"/>
      <c r="C30" s="221"/>
      <c r="D30" s="221"/>
      <c r="E30" s="222"/>
    </row>
    <row r="31" spans="1:5" ht="19.5" customHeight="1">
      <c r="A31" s="220"/>
      <c r="B31" s="221"/>
      <c r="C31" s="221"/>
      <c r="D31" s="221"/>
      <c r="E31" s="222"/>
    </row>
    <row r="32" spans="1:5" ht="19.5" customHeight="1">
      <c r="A32" s="220"/>
      <c r="B32" s="221"/>
      <c r="C32" s="221"/>
      <c r="D32" s="221"/>
      <c r="E32" s="222"/>
    </row>
    <row r="33" spans="1:5" ht="19.5" customHeight="1">
      <c r="A33" s="220"/>
      <c r="B33" s="221"/>
      <c r="C33" s="221"/>
      <c r="D33" s="221"/>
      <c r="E33" s="222"/>
    </row>
    <row r="34" spans="1:5" ht="19.5" customHeight="1">
      <c r="A34" s="220"/>
      <c r="B34" s="221"/>
      <c r="C34" s="221"/>
      <c r="D34" s="221"/>
      <c r="E34" s="222"/>
    </row>
    <row r="35" spans="1:5" ht="19.5" customHeight="1">
      <c r="A35" s="220"/>
      <c r="B35" s="221"/>
      <c r="C35" s="221"/>
      <c r="D35" s="221"/>
      <c r="E35" s="222"/>
    </row>
    <row r="36" spans="1:5" ht="19.5" customHeight="1">
      <c r="A36" s="220"/>
      <c r="B36" s="221"/>
      <c r="C36" s="221"/>
      <c r="D36" s="221"/>
      <c r="E36" s="222"/>
    </row>
    <row r="37" spans="1:5" ht="19.5" customHeight="1">
      <c r="A37" s="220"/>
      <c r="B37" s="221"/>
      <c r="C37" s="221"/>
      <c r="D37" s="221"/>
      <c r="E37" s="222"/>
    </row>
    <row r="38" spans="1:5" ht="19.5" customHeight="1">
      <c r="A38" s="220"/>
      <c r="B38" s="221"/>
      <c r="C38" s="221"/>
      <c r="D38" s="221"/>
      <c r="E38" s="222"/>
    </row>
    <row r="39" spans="1:5" ht="19.5" customHeight="1">
      <c r="A39" s="220"/>
      <c r="B39" s="221"/>
      <c r="C39" s="221"/>
      <c r="D39" s="221"/>
      <c r="E39" s="222"/>
    </row>
    <row r="40" spans="1:5" ht="19.5" customHeight="1">
      <c r="A40" s="226"/>
      <c r="B40" s="227"/>
      <c r="C40" s="227"/>
      <c r="D40" s="227"/>
      <c r="E40" s="228"/>
    </row>
  </sheetData>
  <sheetProtection sheet="1" objects="1" scenarios="1" selectLockedCells="1"/>
  <mergeCells count="38">
    <mergeCell ref="A27:E27"/>
    <mergeCell ref="A28:E28"/>
    <mergeCell ref="A31:E31"/>
    <mergeCell ref="A29:E29"/>
    <mergeCell ref="A30:E30"/>
    <mergeCell ref="A38:E38"/>
    <mergeCell ref="A25:E25"/>
    <mergeCell ref="A26:E26"/>
    <mergeCell ref="A39:E39"/>
    <mergeCell ref="A40:E40"/>
    <mergeCell ref="A32:E32"/>
    <mergeCell ref="A33:E33"/>
    <mergeCell ref="A34:E34"/>
    <mergeCell ref="A35:E35"/>
    <mergeCell ref="A36:E36"/>
    <mergeCell ref="A37:E37"/>
    <mergeCell ref="A21:E21"/>
    <mergeCell ref="A22:E22"/>
    <mergeCell ref="A23:E23"/>
    <mergeCell ref="A24:E24"/>
    <mergeCell ref="A19:E19"/>
    <mergeCell ref="A20:E20"/>
    <mergeCell ref="A15:E15"/>
    <mergeCell ref="A16:E16"/>
    <mergeCell ref="A9:E9"/>
    <mergeCell ref="A10:E10"/>
    <mergeCell ref="A17:E17"/>
    <mergeCell ref="A18:E18"/>
    <mergeCell ref="A3:E3"/>
    <mergeCell ref="B4:E4"/>
    <mergeCell ref="B5:E5"/>
    <mergeCell ref="A6:E6"/>
    <mergeCell ref="A13:E13"/>
    <mergeCell ref="A14:E14"/>
    <mergeCell ref="A7:E7"/>
    <mergeCell ref="A8:E8"/>
    <mergeCell ref="A11:E11"/>
    <mergeCell ref="A12:E12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paperSize="119" scale="88" r:id="rId2"/>
  <headerFooter scaleWithDoc="0">
    <oddFooter>&amp;LLe 25 août 2021&amp;C&amp;"Times New Roman,Normal"&amp;A&amp;R&amp;"Times New Roman,Normal"Page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>Budget de participation du RTIEÉ</dc:subject>
  <dc:creator>Me Dominique Neuman, pour le RTIEE</dc:creator>
  <cp:keywords/>
  <dc:description/>
  <cp:lastModifiedBy>Webmestre Webmestre</cp:lastModifiedBy>
  <cp:lastPrinted>2016-05-02T20:15:50Z</cp:lastPrinted>
  <dcterms:created xsi:type="dcterms:W3CDTF">2009-06-30T18:48:08Z</dcterms:created>
  <dcterms:modified xsi:type="dcterms:W3CDTF">2021-08-25T15:56:26Z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478</vt:lpwstr>
  </property>
  <property fmtid="{D5CDD505-2E9C-101B-9397-08002B2CF9AE}" pid="11" name="Deposa">
    <vt:lpwstr>254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5978900.00000000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127</vt:lpwstr>
  </property>
  <property fmtid="{D5CDD505-2E9C-101B-9397-08002B2CF9AE}" pid="19" name="Suj">
    <vt:lpwstr>Budget de participation du RTIEÉ</vt:lpwstr>
  </property>
  <property fmtid="{D5CDD505-2E9C-101B-9397-08002B2CF9AE}" pid="20" name="Numéroplumit">
    <vt:lpwstr>0044</vt:lpwstr>
  </property>
  <property fmtid="{D5CDD505-2E9C-101B-9397-08002B2CF9AE}" pid="21" name="Cotedepiè">
    <vt:lpwstr>C-RTIEÉ-0004</vt:lpwstr>
  </property>
  <property fmtid="{D5CDD505-2E9C-101B-9397-08002B2CF9AE}" pid="22" name="Anciennomdudocume">
    <vt:lpwstr>R-4167-2021 HQT2021-2022-RTIEÉ-FRAIS 2021 08 25 0004 Budget TR.xls</vt:lpwstr>
  </property>
  <property fmtid="{D5CDD505-2E9C-101B-9397-08002B2CF9AE}" pid="23" name="_dlc_Doc">
    <vt:lpwstr>W2HFWTQUJJY6-1201575218-391</vt:lpwstr>
  </property>
  <property fmtid="{D5CDD505-2E9C-101B-9397-08002B2CF9AE}" pid="24" name="_dlc_DocIdItemGu">
    <vt:lpwstr>321a497b-f5f9-4066-a911-5bbba4e91d93</vt:lpwstr>
  </property>
  <property fmtid="{D5CDD505-2E9C-101B-9397-08002B2CF9AE}" pid="25" name="_dlc_DocIdU">
    <vt:lpwstr>http://s10mtlweb:8081/478/_layouts/15/DocIdRedir.aspx?ID=W2HFWTQUJJY6-1201575218-391, W2HFWTQUJJY6-1201575218-391</vt:lpwstr>
  </property>
  <property fmtid="{D5CDD505-2E9C-101B-9397-08002B2CF9AE}" pid="26" name="display_urn:schemas-microsoft-com:office:office#Edit">
    <vt:lpwstr>Slimani, Salima</vt:lpwstr>
  </property>
  <property fmtid="{D5CDD505-2E9C-101B-9397-08002B2CF9AE}" pid="27" name="Cote de pié">
    <vt:lpwstr>C-RTIEÉ-0004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44.0000000000000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  <property fmtid="{D5CDD505-2E9C-101B-9397-08002B2CF9AE}" pid="36" name="Accés restrei">
    <vt:lpwstr>0</vt:lpwstr>
  </property>
</Properties>
</file>