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19200" windowHeight="7992"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<sst xmlns="http://schemas.openxmlformats.org/spreadsheetml/2006/main" count="273" uniqueCount="194">
  <si>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</si>
  <si>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</si>
  <si>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</si>
  <si>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</si>
  <si>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</si>
  <si>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</si>
  <si>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</si>
  <si>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</si>
  <si>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</si>
  <si>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</si>
  <si>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</si>
  <si>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</si>
  <si>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</si>
  <si>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</si>
  <si>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</si>
  <si>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</si>
  <si>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</si>
  <si>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</si>
  <si>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</si>
  <si>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</si>
  <si>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</si>
  <si>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</si>
  <si>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</si>
  <si>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</si>
  <si>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</si>
  <si>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</si>
  <si>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</si>
  <si>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</si>
  <si>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</si>
  <si>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</si>
  <si>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</si>
  <si>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</si>
  <si>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</si>
  <si>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</si>
  <si>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</si>
  <si>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</si>
  <si>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</si>
  <si>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</si>
  <si>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</si>
  <si>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</si>
  <si>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</si>
  <si>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</si>
  <si>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</si>
  <si>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</si>
  <si>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</si>
  <si>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</si>
  <si>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</si>
  <si>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</si>
  <si>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</si>
  <si>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</si>
  <si>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</si>
  <si>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</si>
  <si>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</si>
  <si>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</si>
  <si>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</si>
  <si>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</si>
  <si>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</si>
  <si>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</si>
  <si>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</si>
  <si>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</si>
  <si>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</si>
  <si>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</si>
  <si>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</si>
  <si>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</si>
  <si>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</si>
  <si>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</si>
  <si>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</si>
  <si>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</si>
  <si>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</si>
  <si>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</si>
  <si>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</si>
  <si>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</si>
  <si>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</si>
  <si>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</si>
  <si>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</si>
  <si>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</si>
  <si>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</si>
  <si>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</si>
  <si>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</si>
  <si>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</si>
  <si>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</si>
  <si>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</si>
  <si>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</si>
  <si>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</si>
  <si>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</si>
  <si>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</si>
  <si>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</si>
  <si>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</si>
  <si>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</si>
  <si>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</si>
  <si>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</si>
  <si>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</si>
  <si>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</si>
  <si>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</si>
  <si>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</si>
  <si>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</si>
  <si>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</si>
  <si>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</si>
  <si>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</si>
  <si>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</si>
  <si>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</si>
  <si>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</si>
  <si>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</si>
  <si>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</si>
  <si>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</si>
  <si>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</si>
  <si>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</si>
  <si>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</si>
  <si>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</si>
  <si>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</si>
  <si>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</si>
  <si>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</si>
  <si>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</si>
  <si>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</si>
  <si>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</si>
  <si>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</si>
  <si>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</si>
  <si>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</si>
  <si>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</si>
  <si>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</si>
  <si>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</si>
  <si>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</si>
  <si>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</si>
  <si>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</si>
  <si>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</si>
  <si>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</si>
  <si>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</si>
  <si>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</si>
  <si>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</si>
  <si>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</si>
  <si>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</si>
  <si>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</si>
  <si>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</si>
  <si>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</si>
  <si>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</si>
  <si>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</si>
  <si>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</si>
  <si>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</si>
  <si>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</si>
  <si>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</si>
  <si>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</si>
  <si>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</si>
  <si>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</si>
  <si>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</si>
  <si>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</si>
  <si>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</si>
  <si>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</si>
  <si>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</si>
  <si>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</si>
  <si>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</si>
  <si>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</si>
  <si>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</si>
  <si>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</si>
  <si>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</si>
  <si>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</si>
  <si>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</si>
  <si>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</si>
  <si>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</si>
  <si>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</si>
  <si>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</si>
  <si>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</si>
  <si>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</si>
  <si>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</si>
  <si>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</si>
  <si>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</si>
  <si>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</si>
  <si>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</si>
  <si>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</si>
  <si>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</si>
  <si>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</si>
  <si>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</si>
  <si>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</si>
  <si>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R-4169-2021-1</t>
  </si>
  <si>
    <t>16 septembre 2021 au 4 mars 2022</t>
  </si>
  <si>
    <t>Association des consommateurs industriels de gaz ("ACIG")</t>
  </si>
  <si>
    <t>Non</t>
  </si>
  <si>
    <t>Nicolas Dubé</t>
  </si>
  <si>
    <t>11 à 15 ans</t>
  </si>
  <si>
    <t>Eexterne</t>
  </si>
  <si>
    <t>3700-1, Place Ville Marie, Montréal, Québec, H3B 3P4, Canada</t>
  </si>
  <si>
    <t>Paule Hamelin</t>
  </si>
  <si>
    <t>Plus de 15 ans</t>
  </si>
  <si>
    <t>Externe</t>
  </si>
  <si>
    <t>Nazim Sebaa</t>
  </si>
  <si>
    <t>3278, rue fendall, Montréal, Québec, H3T 1N4</t>
  </si>
  <si>
    <t>Anthony Vachon</t>
  </si>
  <si>
    <t>0 à 5 ans</t>
  </si>
  <si>
    <t>146, rue Jean-Baptiste, Saint-Jean-sur-Richelieu, Québec, J2W 2S4</t>
  </si>
  <si>
    <t>Patrick Cajvan</t>
  </si>
  <si>
    <t>Externes</t>
  </si>
  <si>
    <t>Anthony Vachon/Nazim Sebaa</t>
  </si>
  <si>
    <t>Montréal</t>
  </si>
  <si>
    <t>mars</t>
  </si>
  <si>
    <t>1 journée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</si>
</sst>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1419225</xdr:colOff>
      <xdr:row>2</xdr:row>
      <xdr:rowOff>161925</xdr:rowOff>
    </xdr:to>
    <xdr:pic>
      <xdr:nvPicPr>
        <xdr:cNvPr id="1" name="Picture 2" descr="Régie nouveau"/>
        <xdr:cNvPicPr preferRelativeResize="1">
          <a:picLocks noChangeAspect="0"/>
        </xdr:cNvPicPr>
      </xdr:nvPicPr>
      <xdr:blipFill>
        <a:blip r:embed="rId1"/>
        <a:stretch>
          <a:fillRect/>
        </a:stretch>
      </xdr:blipFill>
      <xdr:spPr>
        <a:xfrm>
          <a:off x="0" y="9525"/>
          <a:ext cx="14192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1438275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438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47625</xdr:rowOff>
    </xdr:from>
    <xdr:ext cx="95250" cy="209550"/>
    <xdr:sp fLocksText="0">
      <xdr:nvSpPr>
        <xdr:cNvPr id="1" name="Text Box 4"/>
        <xdr:cNvSpPr txBox="1">
          <a:spLocks noChangeArrowheads="1"/>
        </xdr:cNvSpPr>
      </xdr:nvSpPr>
      <xdr:spPr>
        <a:xfrm>
          <a:off x="3267075" y="48863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1438275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43827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xdr:colOff>
      <xdr:row>1</xdr:row>
      <xdr:rowOff>285750</xdr:rowOff>
    </xdr:to>
    <xdr:pic>
      <xdr:nvPicPr>
        <xdr:cNvPr id="1" name="Picture 2" descr="Régie nouveau"/>
        <xdr:cNvPicPr preferRelativeResize="1">
          <a:picLocks noChangeAspect="0"/>
        </xdr:cNvPicPr>
      </xdr:nvPicPr>
      <xdr:blipFill>
        <a:blip r:embed="rId1"/>
        <a:stretch>
          <a:fillRect/>
        </a:stretch>
      </xdr:blipFill>
      <xdr:spPr>
        <a:xfrm>
          <a:off x="0" y="0"/>
          <a:ext cx="17049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4" sqref="D14"/>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t="s">
        <v>180</v>
      </c>
      <c r="B13" s="189" t="s">
        <v>181</v>
      </c>
      <c r="C13" s="189" t="s">
        <v>182</v>
      </c>
      <c r="D13" s="190" t="s">
        <v>179</v>
      </c>
      <c r="E13" s="9"/>
      <c r="F13" s="4"/>
      <c r="G13" s="4"/>
      <c r="H13" s="4"/>
      <c r="I13" s="4"/>
      <c r="J13" s="4"/>
      <c r="K13" s="4"/>
      <c r="L13" s="4"/>
      <c r="M13" s="4"/>
      <c r="N13" s="4"/>
      <c r="O13" s="4"/>
      <c r="P13" s="4"/>
    </row>
    <row r="14" spans="1:16" ht="27" customHeight="1">
      <c r="A14" s="188" t="s">
        <v>188</v>
      </c>
      <c r="B14" s="189" t="s">
        <v>186</v>
      </c>
      <c r="C14" s="189" t="s">
        <v>182</v>
      </c>
      <c r="D14" s="190" t="s">
        <v>179</v>
      </c>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183</v>
      </c>
      <c r="B17" s="186" t="s">
        <v>177</v>
      </c>
      <c r="C17" s="186" t="s">
        <v>182</v>
      </c>
      <c r="D17" s="187" t="s">
        <v>184</v>
      </c>
      <c r="E17" s="9"/>
      <c r="F17" s="4"/>
      <c r="G17" s="4"/>
      <c r="H17" s="4"/>
      <c r="I17" s="4"/>
      <c r="J17" s="4"/>
      <c r="K17" s="4"/>
      <c r="L17" s="4"/>
      <c r="M17" s="4"/>
      <c r="N17" s="4"/>
      <c r="O17" s="4"/>
      <c r="P17" s="4"/>
    </row>
    <row r="18" spans="1:16" ht="27" customHeight="1">
      <c r="A18" s="188" t="s">
        <v>185</v>
      </c>
      <c r="B18" s="189" t="s">
        <v>186</v>
      </c>
      <c r="C18" s="189" t="s">
        <v>182</v>
      </c>
      <c r="D18" s="190" t="s">
        <v>187</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R-4169-2021-1</v>
      </c>
      <c r="C4" s="205" t="s">
        <v>16</v>
      </c>
      <c r="D4" s="127" t="str">
        <f>Identification!D5</f>
        <v>16 septembre 2021 au 4 mars 2022</v>
      </c>
      <c r="E4" s="11"/>
      <c r="F4" s="4"/>
      <c r="G4" s="4"/>
      <c r="H4" s="4"/>
      <c r="I4" s="4"/>
      <c r="J4" s="4"/>
      <c r="K4" s="4"/>
      <c r="L4" s="4"/>
      <c r="M4" s="4"/>
      <c r="N4" s="4"/>
      <c r="O4" s="4"/>
      <c r="P4" s="4"/>
    </row>
    <row r="5" spans="1:16" ht="26.25" customHeight="1">
      <c r="A5" s="175" t="s">
        <v>1</v>
      </c>
      <c r="B5" s="321" t="str">
        <f>Identification!B6:D6</f>
        <v>Association des consommateurs industriels de gaz ("ACIG")</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146.65</v>
      </c>
      <c r="C9" s="297">
        <f>Honoraires!D14</f>
        <v>43.15</v>
      </c>
      <c r="D9" s="128">
        <f>Honoraires!H14</f>
        <v>46190.5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142.25</v>
      </c>
      <c r="C11" s="297">
        <f>Honoraires!D20</f>
        <v>68.15</v>
      </c>
      <c r="D11" s="128">
        <f>Honoraires!H20</f>
        <v>35784</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288.9</v>
      </c>
      <c r="C17" s="240">
        <f>C9+C11+C13+C15</f>
        <v>111.3</v>
      </c>
      <c r="D17" s="241">
        <f>D9+D11+D13+D15</f>
        <v>81974.5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2459.24</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2459.24</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1600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86033.74</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C12" sqref="C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R-4169-2021-1</v>
      </c>
      <c r="D4" s="384" t="s">
        <v>16</v>
      </c>
      <c r="E4" s="385"/>
      <c r="F4" s="379" t="str">
        <f>Identification!D5</f>
        <v>16 septembre 2021 au 4 mars 2022</v>
      </c>
      <c r="G4" s="380"/>
      <c r="H4" s="381"/>
      <c r="I4" s="11"/>
      <c r="J4" s="11"/>
      <c r="K4" s="11"/>
      <c r="L4" s="11"/>
      <c r="M4" s="11"/>
      <c r="N4" s="11"/>
      <c r="O4" s="11"/>
      <c r="P4" s="11"/>
      <c r="Q4" s="11"/>
    </row>
    <row r="5" spans="1:17" ht="26.25" customHeight="1">
      <c r="A5" s="131" t="s">
        <v>1</v>
      </c>
      <c r="B5" s="132"/>
      <c r="C5" s="321" t="str">
        <f>Identification!B6</f>
        <v>Association des consommateurs industriels de gaz ("ACIG")</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Nicolas Dubé</v>
      </c>
      <c r="C10" s="245">
        <v>104.85</v>
      </c>
      <c r="D10" s="245">
        <v>43.15</v>
      </c>
      <c r="E10" s="246">
        <v>250</v>
      </c>
      <c r="F10" s="169">
        <f>ROUND(((D10*E10)+(C10*E10)),2)</f>
        <v>37000</v>
      </c>
      <c r="G10" s="252"/>
      <c r="H10" s="166">
        <f>ROUND(F10+G10,2)</f>
        <v>37000</v>
      </c>
      <c r="I10" s="11"/>
      <c r="J10" s="11"/>
      <c r="K10" s="11"/>
      <c r="L10" s="11"/>
      <c r="M10" s="11"/>
      <c r="N10" s="11"/>
      <c r="O10" s="11"/>
      <c r="P10" s="11"/>
      <c r="Q10" s="11"/>
    </row>
    <row r="11" spans="1:17" ht="20.25" customHeight="1">
      <c r="A11" s="372"/>
      <c r="B11" s="147" t="str">
        <f>Identification!A13</f>
        <v>Paule Hamelin</v>
      </c>
      <c r="C11" s="247">
        <v>21.5</v>
      </c>
      <c r="D11" s="247">
        <v>0</v>
      </c>
      <c r="E11" s="248">
        <v>300</v>
      </c>
      <c r="F11" s="170">
        <f>ROUND(((D11*E11)+(C11*E11)),2)</f>
        <v>6450</v>
      </c>
      <c r="G11" s="253"/>
      <c r="H11" s="167">
        <f>ROUND(F11+G11,2)</f>
        <v>6450</v>
      </c>
      <c r="I11" s="11"/>
      <c r="J11" s="11"/>
      <c r="K11" s="11"/>
      <c r="L11" s="11"/>
      <c r="M11" s="11"/>
      <c r="N11" s="11"/>
      <c r="O11" s="11"/>
      <c r="P11" s="11"/>
      <c r="Q11" s="11"/>
    </row>
    <row r="12" spans="1:17" ht="20.25" customHeight="1">
      <c r="A12" s="372"/>
      <c r="B12" s="148" t="str">
        <f>Identification!A14</f>
        <v>Patrick Cajvan</v>
      </c>
      <c r="C12" s="247">
        <v>20.3</v>
      </c>
      <c r="D12" s="247">
        <v>0</v>
      </c>
      <c r="E12" s="248">
        <v>135</v>
      </c>
      <c r="F12" s="170">
        <f>ROUND(((D12*E12)+(C12*E12)),2)</f>
        <v>2740.5</v>
      </c>
      <c r="G12" s="254"/>
      <c r="H12" s="167">
        <f>ROUND(F12+G12,2)</f>
        <v>2740.5</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146.65</v>
      </c>
      <c r="D14" s="159">
        <f>SUM(D10:D13)</f>
        <v>43.15</v>
      </c>
      <c r="E14" s="359"/>
      <c r="F14" s="160">
        <f>F10+F11+F12+F13</f>
        <v>46190.5</v>
      </c>
      <c r="G14" s="160">
        <f>G10+G11+G12+G13</f>
        <v>0</v>
      </c>
      <c r="H14" s="161">
        <f>ROUND(F14+G14,2)</f>
        <v>46190.5</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Nazim Sebaa</v>
      </c>
      <c r="C16" s="245">
        <v>98</v>
      </c>
      <c r="D16" s="245">
        <v>25</v>
      </c>
      <c r="E16" s="246">
        <v>195</v>
      </c>
      <c r="F16" s="169">
        <f>ROUND(((D16*E16)+(C16*E16)),2)</f>
        <v>23985</v>
      </c>
      <c r="G16" s="252"/>
      <c r="H16" s="166">
        <f>ROUND(F16+G16,2)</f>
        <v>23985</v>
      </c>
      <c r="I16" s="11"/>
      <c r="J16" s="11"/>
      <c r="K16" s="11"/>
      <c r="L16" s="11"/>
      <c r="M16" s="11"/>
      <c r="N16" s="11"/>
      <c r="O16" s="11"/>
      <c r="P16" s="11"/>
      <c r="Q16" s="11"/>
    </row>
    <row r="17" spans="1:17" ht="20.25" customHeight="1">
      <c r="A17" s="372"/>
      <c r="B17" s="147" t="str">
        <f>Identification!A18</f>
        <v>Anthony Vachon</v>
      </c>
      <c r="C17" s="247">
        <v>44.25</v>
      </c>
      <c r="D17" s="247">
        <v>43.15</v>
      </c>
      <c r="E17" s="248">
        <v>135</v>
      </c>
      <c r="F17" s="170">
        <f>ROUND(((D17*E17)+(C17*E17)),2)</f>
        <v>11799</v>
      </c>
      <c r="G17" s="253"/>
      <c r="H17" s="167">
        <f>ROUND(F17+G17,2)</f>
        <v>11799</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142.25</v>
      </c>
      <c r="D20" s="159">
        <f>SUM(D16:D19)</f>
        <v>68.15</v>
      </c>
      <c r="E20" s="359"/>
      <c r="F20" s="160">
        <f>F16+F17+F18+F19</f>
        <v>35784</v>
      </c>
      <c r="G20" s="160">
        <f>G16+G17+G18+G19</f>
        <v>0</v>
      </c>
      <c r="H20" s="161">
        <f>ROUND(F20+G20,2)</f>
        <v>35784</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81974.5</v>
      </c>
      <c r="G30" s="237">
        <f>G14+G20+G24+G28</f>
        <v>0</v>
      </c>
      <c r="H30" s="238">
        <f>H14+H20+H24+H28</f>
        <v>81974.5</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R-4169-2021-1</v>
      </c>
      <c r="C4" s="400" t="s">
        <v>16</v>
      </c>
      <c r="D4" s="401"/>
      <c r="E4" s="402" t="str">
        <f>Identification!D5</f>
        <v>16 septembre 2021 au 4 mars 2022</v>
      </c>
      <c r="F4" s="403"/>
      <c r="G4" s="11"/>
      <c r="H4" s="11"/>
      <c r="I4" s="11"/>
      <c r="J4" s="11"/>
      <c r="K4" s="11"/>
      <c r="L4" s="11"/>
      <c r="M4" s="11"/>
      <c r="N4" s="11"/>
      <c r="O4" s="11"/>
      <c r="P4" s="11"/>
    </row>
    <row r="5" spans="1:16" ht="26.25" customHeight="1">
      <c r="A5" s="10" t="s">
        <v>1</v>
      </c>
      <c r="B5" s="404" t="str">
        <f>Identification!B6:D6</f>
        <v>Association des consommateurs industriels de gaz ("ACIG")</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0" sqref="E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R-4169-2021-1</v>
      </c>
      <c r="D4" s="428" t="s">
        <v>16</v>
      </c>
      <c r="E4" s="429"/>
      <c r="F4" s="424" t="str">
        <f>Identification!D5</f>
        <v>16 septembre 2021 au 4 mars 2022</v>
      </c>
      <c r="G4" s="425"/>
      <c r="H4" s="11"/>
      <c r="I4" s="4"/>
      <c r="J4" s="4"/>
      <c r="K4" s="4"/>
      <c r="L4" s="4"/>
      <c r="M4" s="4"/>
      <c r="N4" s="4"/>
      <c r="O4" s="4"/>
      <c r="P4" s="4"/>
    </row>
    <row r="5" spans="1:16" ht="26.25" customHeight="1">
      <c r="A5" s="416" t="s">
        <v>1</v>
      </c>
      <c r="B5" s="417"/>
      <c r="C5" s="418" t="str">
        <f>Identification!B6</f>
        <v>Association des consommateurs industriels de gaz ("ACIG")</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44510</v>
      </c>
      <c r="B9" s="266" t="s">
        <v>193</v>
      </c>
      <c r="C9" s="267" t="s">
        <v>190</v>
      </c>
      <c r="D9" s="268" t="s">
        <v>189</v>
      </c>
      <c r="E9" s="269">
        <v>1600</v>
      </c>
      <c r="F9" s="269"/>
      <c r="G9" s="270">
        <f>SUM(E9:F9)</f>
        <v>1600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1600</v>
      </c>
      <c r="F20" s="294">
        <f>SUM(F9:F19)</f>
        <v>0</v>
      </c>
      <c r="G20" s="295">
        <f>SUM(G9:G19)</f>
        <v>1600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R-4169-2021-1</v>
      </c>
      <c r="E2" s="442"/>
      <c r="F2" s="442"/>
      <c r="G2" s="442"/>
      <c r="H2" s="443"/>
      <c r="I2" s="443"/>
      <c r="J2" s="83"/>
      <c r="K2" s="93"/>
      <c r="L2" s="93"/>
      <c r="M2" s="93"/>
      <c r="N2" s="93"/>
      <c r="O2" s="93"/>
      <c r="P2" s="93"/>
    </row>
    <row r="3" spans="1:16" ht="21.75" customHeight="1">
      <c r="A3" s="82" t="s">
        <v>1</v>
      </c>
      <c r="B3" s="82"/>
      <c r="C3" s="94"/>
      <c r="D3" s="441" t="str">
        <f>Identification!B6</f>
        <v>Association des consommateurs industriels de gaz ("ACIG")</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176</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191</v>
      </c>
      <c r="C12" s="436"/>
      <c r="D12" s="436"/>
      <c r="E12" s="436"/>
      <c r="F12" s="87" t="s">
        <v>95</v>
      </c>
      <c r="G12" s="112"/>
      <c r="H12" s="112"/>
      <c r="I12" s="82"/>
      <c r="J12" s="82"/>
      <c r="K12" s="98"/>
      <c r="L12" s="98"/>
      <c r="M12" s="98"/>
      <c r="N12" s="98"/>
      <c r="O12" s="98"/>
      <c r="P12" s="98"/>
    </row>
    <row r="13" spans="1:16" ht="21" customHeight="1">
      <c r="A13" s="78" t="s">
        <v>96</v>
      </c>
      <c r="B13" s="91"/>
      <c r="C13" s="88" t="s">
        <v>97</v>
      </c>
      <c r="D13" s="113" t="s">
        <v>192</v>
      </c>
      <c r="E13" s="448">
        <v>2022</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dc:subject>
  <dc:creator>Bouthillette, Annie</dc:creator>
  <cp:keywords/>
  <dc:description/>
  <cp:lastModifiedBy>Utilisateur Windows</cp:lastModifiedBy>
  <cp:lastPrinted>2020-01-21T14:04:28Z</cp:lastPrinted>
  <dcterms:created xsi:type="dcterms:W3CDTF">2003-06-11T13:22:16Z</dcterms:created>
  <dcterms:modified xsi:type="dcterms:W3CDTF">2022-04-01T18:09:16Z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venance">
    <vt:lpwstr>2</vt:lpwstr>
  </property>
  <property fmtid="{D5CDD505-2E9C-101B-9397-08002B2CF9AE}" pid="3" name="Phase">
    <vt:lpwstr>1</vt:lpwstr>
  </property>
  <property fmtid="{D5CDD505-2E9C-101B-9397-08002B2CF9AE}" pid="4" name="Accèsrestreint">
    <vt:lpwstr>0</vt:lpwstr>
  </property>
  <property fmtid="{D5CDD505-2E9C-101B-9397-08002B2CF9AE}" pid="5" name="Confidentiel">
    <vt:lpwstr>3</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981</vt:lpwstr>
  </property>
  <property fmtid="{D5CDD505-2E9C-101B-9397-08002B2CF9AE}" pid="10" name="Deposant">
    <vt:lpwstr>130</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6446500.00000000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6</vt:lpwstr>
  </property>
  <property fmtid="{D5CDD505-2E9C-101B-9397-08002B2CF9AE}" pid="18" name="Sujet">
    <vt:lpwstr>Demande de remboursement de frais de l'ACIG</vt:lpwstr>
  </property>
  <property fmtid="{D5CDD505-2E9C-101B-9397-08002B2CF9AE}" pid="19" name="Datedapprobation">
    <vt:lpwstr/>
  </property>
  <property fmtid="{D5CDD505-2E9C-101B-9397-08002B2CF9AE}" pid="20" name="Datedudépôt">
    <vt:lpwstr/>
  </property>
  <property fmtid="{D5CDD505-2E9C-101B-9397-08002B2CF9AE}" pid="21" name="Anciennomdudocument">
    <vt:lpwstr/>
  </property>
  <property fmtid="{D5CDD505-2E9C-101B-9397-08002B2CF9AE}" pid="22" name="Documentdéposépar">
    <vt:lpwstr/>
  </property>
  <property fmtid="{D5CDD505-2E9C-101B-9397-08002B2CF9AE}" pid="23" name="Cotedepièce">
    <vt:lpwstr>C-ACIG-0025</vt:lpwstr>
  </property>
  <property fmtid="{D5CDD505-2E9C-101B-9397-08002B2CF9AE}" pid="24" name="Numéroplumitif">
    <vt:lpwstr>0397</vt:lpwstr>
  </property>
  <property fmtid="{D5CDD505-2E9C-101B-9397-08002B2CF9AE}" pid="25" name="_dlc_DocId">
    <vt:lpwstr>W2HFWTQUJJY6-876060972-990</vt:lpwstr>
  </property>
  <property fmtid="{D5CDD505-2E9C-101B-9397-08002B2CF9AE}" pid="26" name="_dlc_DocIdItemGuid">
    <vt:lpwstr>b6f7eae5-7caa-49e0-8f28-2b08c05aac7c</vt:lpwstr>
  </property>
  <property fmtid="{D5CDD505-2E9C-101B-9397-08002B2CF9AE}" pid="27" name="_dlc_DocIdUrl">
    <vt:lpwstr>http://s10mtlweb:8081/981/_layouts/15/DocIdRedir.aspx?ID=W2HFWTQUJJY6-876060972-990, W2HFWTQUJJY6-876060972-990</vt:lpwstr>
  </property>
  <property fmtid="{D5CDD505-2E9C-101B-9397-08002B2CF9AE}" pid="28" name="display_urn:schemas-microsoft-com:office:office#Editor">
    <vt:lpwstr>Eccles, Natalie</vt:lpwstr>
  </property>
  <property fmtid="{D5CDD505-2E9C-101B-9397-08002B2CF9AE}" pid="29" name="Cote de piéce">
    <vt:lpwstr>C-ACIG-0025</vt:lpwstr>
  </property>
  <property fmtid="{D5CDD505-2E9C-101B-9397-08002B2CF9AE}" pid="30" name="Inscrit au plumitif">
    <vt:lpwstr>1</vt:lpwstr>
  </property>
  <property fmtid="{D5CDD505-2E9C-101B-9397-08002B2CF9AE}" pid="31" name="Ne pas envoyer d'alerte">
    <vt:lpwstr>1</vt:lpwstr>
  </property>
  <property fmtid="{D5CDD505-2E9C-101B-9397-08002B2CF9AE}" pid="32" name="Numéro plumitif">
    <vt:lpwstr>397.000000000000</vt:lpwstr>
  </property>
  <property fmtid="{D5CDD505-2E9C-101B-9397-08002B2CF9AE}" pid="33" name="display_urn:schemas-microsoft-com:office:office#Author">
    <vt:lpwstr>Compte système</vt:lpwstr>
  </property>
  <property fmtid="{D5CDD505-2E9C-101B-9397-08002B2CF9AE}" pid="34" name="Diffusable sur le Web">
    <vt:lpwstr>1</vt:lpwstr>
  </property>
  <property fmtid="{D5CDD505-2E9C-101B-9397-08002B2CF9AE}" pid="35" name="Copie papier reçue">
    <vt:lpwstr>0</vt:lpwstr>
  </property>
  <property fmtid="{D5CDD505-2E9C-101B-9397-08002B2CF9AE}" pid="36" name="Catégorie de document">
    <vt:lpwstr>30</vt:lpwstr>
  </property>
  <property fmtid="{D5CDD505-2E9C-101B-9397-08002B2CF9AE}" pid="37" name="Cote de déposant">
    <vt:lpwstr/>
  </property>
</Properties>
</file>