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9200" windowHeight="6444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<sst xmlns="http://schemas.openxmlformats.org/spreadsheetml/2006/main" count="108" uniqueCount="80">
  <si>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</si>
  <si>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</si>
  <si>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</si>
  <si>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</si>
  <si>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</si>
  <si>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</si>
  <si>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</si>
  <si>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</si>
  <si>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</si>
  <si>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</si>
  <si>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</si>
  <si>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</si>
  <si>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</si>
  <si>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</si>
  <si>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</si>
  <si>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</si>
  <si>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</si>
  <si>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</si>
  <si>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</si>
  <si>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</si>
  <si>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</si>
  <si>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</si>
  <si>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</si>
  <si>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</si>
  <si>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</si>
  <si>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</si>
  <si>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</si>
  <si>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</si>
  <si>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</si>
  <si>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</si>
  <si>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</si>
  <si>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</si>
  <si>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</si>
  <si>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</si>
  <si>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</si>
  <si>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</si>
  <si>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</si>
  <si>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</si>
  <si>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</si>
  <si>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</si>
  <si>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</si>
  <si>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</si>
  <si>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</si>
  <si>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</si>
  <si>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</si>
  <si>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</si>
  <si>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</si>
  <si>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</si>
  <si>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</si>
  <si>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</si>
  <si>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</si>
  <si>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</si>
  <si>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</si>
  <si>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</si>
  <si>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</si>
  <si>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</si>
  <si>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</si>
  <si>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</si>
  <si>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</si>
  <si>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</si>
  <si>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</si>
  <si>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</si>
  <si>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</si>
  <si>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</si>
  <si>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</si>
  <si>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</si>
  <si>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</si>
  <si>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</si>
  <si>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</si>
  <si>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</si>
  <si>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R-4169-2021</t>
  </si>
  <si>
    <t>Association québécoise du propane (AQP)</t>
  </si>
  <si>
    <t>Non</t>
  </si>
  <si>
    <t>Raymond Gouron</t>
  </si>
  <si>
    <t>André Turmel</t>
  </si>
  <si>
    <t>15 ans et plus</t>
  </si>
  <si>
    <t>Externe</t>
  </si>
  <si>
    <t>800, rue du Square-Victoria, bureau 3500, Montréal, Québec, H4Z 1E9</t>
  </si>
  <si>
    <t>Pierre Ducharme</t>
  </si>
  <si>
    <t>760, chemin Marie Le Ber, bureau 819, Montréal, Québec, H3E 1W6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</si>
</sst>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69"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0"/>
      <color indexed="62"/>
      <name val="Arial"/>
      <family val="2"/>
    </font>
    <font>
      <sz val="11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Times New Roman"/>
      <family val="1"/>
    </font>
    <font>
      <b/>
      <sz val="16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gray0625">
        <fgColor theme="0" tint="-0.24990999698638916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165" fontId="53" fillId="0" borderId="0" applyFill="0" applyBorder="0" applyAlignment="0" applyProtection="0"/>
    <xf numFmtId="164" fontId="53" fillId="0" borderId="0" applyFill="0" applyBorder="0" applyAlignment="0" applyProtection="0"/>
    <xf numFmtId="44" fontId="53" fillId="0" borderId="0" applyFill="0" applyBorder="0" applyAlignment="0" applyProtection="0"/>
    <xf numFmtId="42" fontId="53" fillId="0" borderId="0" applyFill="0" applyBorder="0" applyAlignment="0" applyProtection="0"/>
    <xf numFmtId="0" fontId="59" fillId="29" borderId="0" applyNumberFormat="0" applyBorder="0" applyAlignment="0" applyProtection="0"/>
    <xf numFmtId="0" fontId="53" fillId="30" borderId="3" applyNumberForma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27">
    <xf numFmtId="0" fontId="0" fillId="0" borderId="0" xfId="0" applyAlignment="1">
      <alignment/>
    </xf>
    <xf numFmtId="0" fontId="34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29" xfId="0" applyFont="1" applyBorder="1" applyAlignment="1" applyProtection="1">
      <alignment vertical="center"/>
      <protection locked="0"/>
    </xf>
    <xf numFmtId="0" fontId="29" fillId="0" borderId="11" xfId="0" applyFont="1" applyBorder="1" applyAlignment="1" applyProtection="1">
      <alignment vertical="center"/>
      <protection locked="0"/>
    </xf>
    <xf numFmtId="0" fontId="29" fillId="0" borderId="30" xfId="0" applyFont="1" applyBorder="1" applyAlignment="1" applyProtection="1">
      <alignment vertical="center"/>
      <protection locked="0"/>
    </xf>
    <xf numFmtId="0" fontId="29" fillId="0" borderId="28" xfId="0" applyFont="1" applyBorder="1" applyAlignment="1" applyProtection="1">
      <alignment vertical="center"/>
      <protection locked="0"/>
    </xf>
    <xf numFmtId="0" fontId="29" fillId="0" borderId="10" xfId="0" applyFont="1" applyBorder="1" applyAlignment="1" applyProtection="1">
      <alignment vertical="center"/>
      <protection locked="0"/>
    </xf>
    <xf numFmtId="0" fontId="2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29" fillId="0" borderId="42" xfId="0" applyFont="1" applyBorder="1" applyAlignment="1" applyProtection="1">
      <alignment horizontal="center" vertical="center" wrapText="1"/>
      <protection locked="0"/>
    </xf>
    <xf numFmtId="0" fontId="29" fillId="0" borderId="43" xfId="0" applyFont="1" applyBorder="1" applyAlignment="1" applyProtection="1">
      <alignment horizontal="center" vertical="center" wrapText="1"/>
      <protection locked="0"/>
    </xf>
    <xf numFmtId="0" fontId="29" fillId="0" borderId="44" xfId="0" applyFont="1" applyBorder="1" applyAlignment="1" applyProtection="1">
      <alignment horizontal="center" vertical="center" wrapText="1"/>
      <protection locked="0"/>
    </xf>
    <xf numFmtId="0" fontId="29" fillId="0" borderId="45" xfId="0" applyFont="1" applyBorder="1" applyAlignment="1" applyProtection="1">
      <alignment horizontal="center" vertical="center" wrapText="1"/>
      <protection locked="0"/>
    </xf>
    <xf numFmtId="0" fontId="29" fillId="0" borderId="42" xfId="0" applyFont="1" applyFill="1" applyBorder="1" applyAlignment="1" applyProtection="1">
      <alignment horizontal="center" vertical="center" wrapText="1"/>
      <protection locked="0"/>
    </xf>
    <xf numFmtId="0" fontId="29" fillId="0" borderId="45" xfId="0" applyFont="1" applyFill="1" applyBorder="1" applyAlignment="1" applyProtection="1">
      <alignment horizontal="center" vertical="center" wrapText="1"/>
      <protection locked="0"/>
    </xf>
    <xf numFmtId="0" fontId="29" fillId="0" borderId="46" xfId="0" applyFont="1" applyBorder="1" applyAlignment="1" applyProtection="1">
      <alignment horizontal="center" vertical="center" wrapText="1"/>
      <protection locked="0"/>
    </xf>
    <xf numFmtId="0" fontId="29" fillId="0" borderId="47" xfId="0" applyFont="1" applyBorder="1" applyAlignment="1" applyProtection="1">
      <alignment horizontal="center" vertical="center" wrapText="1"/>
      <protection locked="0"/>
    </xf>
    <xf numFmtId="0" fontId="29" fillId="0" borderId="48" xfId="0" applyFont="1" applyBorder="1" applyAlignment="1" applyProtection="1">
      <alignment horizontal="center" vertical="center" wrapText="1"/>
      <protection locked="0"/>
    </xf>
    <xf numFmtId="0" fontId="29" fillId="0" borderId="49" xfId="0" applyFont="1" applyBorder="1" applyAlignment="1" applyProtection="1">
      <alignment horizontal="center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64" fontId="26" fillId="0" borderId="51" xfId="0" applyNumberFormat="1" applyFont="1" applyFill="1" applyBorder="1" applyAlignment="1" applyProtection="1">
      <alignment horizontal="left" vertical="center" indent="1"/>
      <protection locked="0"/>
    </xf>
    <xf numFmtId="164" fontId="26" fillId="0" borderId="52" xfId="0" applyNumberFormat="1" applyFont="1" applyFill="1" applyBorder="1" applyAlignment="1" applyProtection="1">
      <alignment horizontal="left" vertical="center" indent="1"/>
      <protection locked="0"/>
    </xf>
    <xf numFmtId="9" fontId="26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34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3" fillId="0" borderId="0" xfId="0" applyFont="1" applyBorder="1" applyAlignment="1" applyProtection="1">
      <alignment horizontal="right"/>
      <protection/>
    </xf>
    <xf numFmtId="0" fontId="33" fillId="0" borderId="0" xfId="0" applyFont="1" applyBorder="1" applyAlignment="1" applyProtection="1">
      <alignment horizontal="right" vertical="top"/>
      <protection/>
    </xf>
    <xf numFmtId="0" fontId="29" fillId="0" borderId="53" xfId="46" applyNumberFormat="1" applyFont="1" applyBorder="1" applyAlignment="1" applyProtection="1">
      <alignment horizontal="center" vertical="center" wrapText="1"/>
      <protection locked="0"/>
    </xf>
    <xf numFmtId="0" fontId="29" fillId="0" borderId="44" xfId="46" applyNumberFormat="1" applyFont="1" applyBorder="1" applyAlignment="1" applyProtection="1">
      <alignment horizontal="center" vertical="center" wrapText="1"/>
      <protection locked="0"/>
    </xf>
    <xf numFmtId="0" fontId="29" fillId="0" borderId="45" xfId="46" applyNumberFormat="1" applyFont="1" applyBorder="1" applyAlignment="1" applyProtection="1">
      <alignment horizontal="center" vertical="center" wrapText="1"/>
      <protection locked="0"/>
    </xf>
    <xf numFmtId="0" fontId="2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31" fillId="0" borderId="38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164" fontId="30" fillId="0" borderId="60" xfId="0" applyNumberFormat="1" applyFont="1" applyFill="1" applyBorder="1" applyAlignment="1" applyProtection="1">
      <alignment horizontal="left" vertical="center" indent="1"/>
      <protection/>
    </xf>
    <xf numFmtId="164" fontId="30" fillId="0" borderId="56" xfId="0" applyNumberFormat="1" applyFont="1" applyFill="1" applyBorder="1" applyAlignment="1" applyProtection="1">
      <alignment horizontal="left" vertical="center" indent="1"/>
      <protection/>
    </xf>
    <xf numFmtId="164" fontId="30" fillId="0" borderId="61" xfId="0" applyNumberFormat="1" applyFont="1" applyFill="1" applyBorder="1" applyAlignment="1" applyProtection="1">
      <alignment horizontal="left" vertical="center" indent="1"/>
      <protection/>
    </xf>
    <xf numFmtId="164" fontId="30" fillId="0" borderId="58" xfId="0" applyNumberFormat="1" applyFont="1" applyFill="1" applyBorder="1" applyAlignment="1" applyProtection="1">
      <alignment horizontal="left" vertical="center" indent="1"/>
      <protection/>
    </xf>
    <xf numFmtId="169" fontId="4" fillId="37" borderId="62" xfId="46" applyNumberFormat="1" applyFont="1" applyFill="1" applyBorder="1" applyAlignment="1" applyProtection="1">
      <alignment vertical="center" wrapText="1"/>
      <protection/>
    </xf>
    <xf numFmtId="169" fontId="4" fillId="37" borderId="63" xfId="46" applyNumberFormat="1" applyFont="1" applyFill="1" applyBorder="1" applyAlignment="1" applyProtection="1">
      <alignment vertical="center" wrapText="1"/>
      <protection/>
    </xf>
    <xf numFmtId="169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69" fontId="30" fillId="0" borderId="29" xfId="0" applyNumberFormat="1" applyFont="1" applyFill="1" applyBorder="1" applyAlignment="1" applyProtection="1">
      <alignment horizontal="center" vertical="center"/>
      <protection locked="0"/>
    </xf>
    <xf numFmtId="169" fontId="30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29" fillId="0" borderId="36" xfId="0" applyFont="1" applyFill="1" applyBorder="1" applyAlignment="1" applyProtection="1">
      <alignment horizontal="left" vertical="center" wrapText="1"/>
      <protection/>
    </xf>
    <xf numFmtId="0" fontId="28" fillId="0" borderId="36" xfId="0" applyFont="1" applyBorder="1" applyAlignment="1" applyProtection="1">
      <alignment/>
      <protection/>
    </xf>
    <xf numFmtId="164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/>
      <protection/>
    </xf>
    <xf numFmtId="164" fontId="27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164" fontId="26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26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69" fontId="4" fillId="33" borderId="84" xfId="46" applyNumberFormat="1" applyFont="1" applyFill="1" applyBorder="1" applyAlignment="1" applyProtection="1">
      <alignment horizontal="center" vertical="center" wrapText="1"/>
      <protection/>
    </xf>
    <xf numFmtId="169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7" xfId="46" applyNumberFormat="1" applyFont="1" applyFill="1" applyBorder="1" applyAlignment="1" applyProtection="1">
      <alignment horizontal="center" vertical="center" wrapText="1"/>
      <protection/>
    </xf>
    <xf numFmtId="169" fontId="4" fillId="33" borderId="36" xfId="46" applyNumberFormat="1" applyFont="1" applyFill="1" applyBorder="1" applyAlignment="1" applyProtection="1">
      <alignment horizontal="center" vertical="center" wrapText="1"/>
      <protection/>
    </xf>
    <xf numFmtId="169" fontId="4" fillId="33" borderId="89" xfId="46" applyNumberFormat="1" applyFont="1" applyFill="1" applyBorder="1" applyAlignment="1" applyProtection="1">
      <alignment horizontal="center" vertical="center" wrapText="1"/>
      <protection/>
    </xf>
    <xf numFmtId="164" fontId="27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64" fontId="26" fillId="0" borderId="92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2733675</xdr:colOff>
      <xdr:row>18</xdr:row>
      <xdr:rowOff>38100</xdr:rowOff>
    </xdr:from>
    <xdr:ext cx="76200" cy="200025"/>
    <xdr:sp>
      <xdr:nvSpPr>
        <xdr:cNvPr id="2" name="ZoneTexte 3"/>
        <xdr:cNvSpPr>
          <a:spLocks/>
        </xdr:cNvSpPr>
      </xdr:nvSpPr>
      <xdr:spPr>
        <a:xfrm>
          <a:off x="2733675" y="451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0</xdr:col>
      <xdr:colOff>2019300</xdr:colOff>
      <xdr:row>3</xdr:row>
      <xdr:rowOff>19050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990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638175</xdr:colOff>
      <xdr:row>2</xdr:row>
      <xdr:rowOff>142875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343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1">
      <selection activeCell="A1" sqref="A1"/>
    </sheetView>
  </sheetViews>
  <sheetFormatPr defaultColWidth="0.13671875" defaultRowHeight="12.75" customHeight="1" zeroHeight="1"/>
  <cols>
    <col min="1" max="1" width="47.140625" style="104" customWidth="1"/>
    <col min="2" max="2" width="23.140625" style="104" customWidth="1"/>
    <col min="3" max="3" width="23.421875" style="104" customWidth="1"/>
    <col min="4" max="4" width="0.1367187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9"/>
      <c r="B3" s="160"/>
      <c r="C3" s="160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1" t="str">
        <f>Identification!B4</f>
        <v>R-4169-2021</v>
      </c>
      <c r="C4" s="172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61" t="str">
        <f>Identification!B5</f>
        <v>Association québécoise du propane (AQP)</v>
      </c>
      <c r="C5" s="162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3" t="s">
        <v>2</v>
      </c>
      <c r="B6" s="164"/>
      <c r="C6" s="165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5" t="s">
        <v>3</v>
      </c>
      <c r="B7" s="173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6"/>
      <c r="B8" s="174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100</v>
      </c>
      <c r="C9" s="141">
        <f>Répartition!B30+Répartition!C30+Répartition!D30</f>
        <v>30000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110</v>
      </c>
      <c r="C11" s="141">
        <f>Répartition!E30+Répartition!F30+Répartition!G30+Répartition!H30</f>
        <v>26400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210</v>
      </c>
      <c r="C17" s="36">
        <f>C9+C11+C13+C15</f>
        <v>56400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6" t="s">
        <v>12</v>
      </c>
      <c r="B19" s="167"/>
      <c r="C19" s="168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69" t="s">
        <v>13</v>
      </c>
      <c r="B20" s="170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0" t="s">
        <v>15</v>
      </c>
      <c r="B21" s="151"/>
      <c r="C21" s="27">
        <f>ROUND(0.03*C17,2)</f>
        <v>1692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0" t="s">
        <v>16</v>
      </c>
      <c r="B23" s="152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3" t="s">
        <v>56</v>
      </c>
      <c r="B25" s="154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5" t="s">
        <v>17</v>
      </c>
      <c r="B27" s="156"/>
      <c r="C27" s="19">
        <f>C21+C23+C25</f>
        <v>1692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57" t="s">
        <v>18</v>
      </c>
      <c r="B29" s="158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48" t="s">
        <v>48</v>
      </c>
      <c r="B31" s="149"/>
      <c r="C31" s="84">
        <f>C17+C27+C29</f>
        <v>58092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5" right="0.236220472440945" top="0.393700787401575" bottom="0.669291338582677" header="0.196850393700787" footer="0.31496062992126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7">
      <selection activeCell="E15" sqref="E15"/>
    </sheetView>
  </sheetViews>
  <sheetFormatPr defaultColWidth="11.421875" defaultRowHeight="12.75"/>
  <cols>
    <col min="1" max="1" width="29.1406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77" t="s">
        <v>55</v>
      </c>
      <c r="B3" s="178"/>
      <c r="C3" s="178"/>
      <c r="D3" s="178"/>
      <c r="E3" s="178"/>
      <c r="F3" s="91"/>
    </row>
    <row r="4" spans="1:6" ht="24" customHeight="1">
      <c r="A4" s="5" t="s">
        <v>0</v>
      </c>
      <c r="B4" s="179" t="s">
        <v>70</v>
      </c>
      <c r="C4" s="180"/>
      <c r="D4" s="180"/>
      <c r="E4" s="181"/>
      <c r="F4" s="91"/>
    </row>
    <row r="5" spans="1:6" ht="19.5" customHeight="1">
      <c r="A5" s="6" t="s">
        <v>1</v>
      </c>
      <c r="B5" s="182" t="s">
        <v>71</v>
      </c>
      <c r="C5" s="183"/>
      <c r="D5" s="183"/>
      <c r="E5" s="184"/>
      <c r="F5" s="91"/>
    </row>
    <row r="6" spans="1:6" ht="15">
      <c r="A6" s="185" t="s">
        <v>20</v>
      </c>
      <c r="B6" s="186"/>
      <c r="C6" s="187"/>
      <c r="D6" s="85" t="s">
        <v>72</v>
      </c>
      <c r="E6" s="86"/>
      <c r="F6" s="91"/>
    </row>
    <row r="7" spans="1:6" ht="19.5" customHeight="1">
      <c r="A7" s="185" t="s">
        <v>34</v>
      </c>
      <c r="B7" s="188"/>
      <c r="C7" s="189"/>
      <c r="D7" s="87">
        <v>1</v>
      </c>
      <c r="E7" s="88"/>
      <c r="F7" s="91"/>
    </row>
    <row r="8" spans="1:6" ht="21.75" customHeight="1">
      <c r="A8" s="190" t="s">
        <v>35</v>
      </c>
      <c r="B8" s="191"/>
      <c r="C8" s="192"/>
      <c r="D8" s="193" t="s">
        <v>73</v>
      </c>
      <c r="E8" s="194"/>
      <c r="F8" s="91"/>
    </row>
    <row r="9" spans="1:6" ht="22.5" customHeight="1">
      <c r="A9" s="197" t="s">
        <v>45</v>
      </c>
      <c r="B9" s="198"/>
      <c r="C9" s="198"/>
      <c r="D9" s="198"/>
      <c r="E9" s="199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74</v>
      </c>
      <c r="B11" s="68" t="s">
        <v>75</v>
      </c>
      <c r="C11" s="68" t="s">
        <v>76</v>
      </c>
      <c r="D11" s="94">
        <v>300</v>
      </c>
      <c r="E11" s="73" t="s">
        <v>77</v>
      </c>
      <c r="F11" s="91"/>
    </row>
    <row r="12" spans="1:6" ht="30" customHeight="1">
      <c r="A12" s="45"/>
      <c r="B12" s="69"/>
      <c r="C12" s="69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78</v>
      </c>
      <c r="B15" s="67" t="s">
        <v>75</v>
      </c>
      <c r="C15" s="67" t="s">
        <v>76</v>
      </c>
      <c r="D15" s="97">
        <v>240</v>
      </c>
      <c r="E15" s="73" t="s">
        <v>79</v>
      </c>
      <c r="F15" s="91"/>
    </row>
    <row r="16" spans="1:6" ht="30" customHeight="1">
      <c r="A16" s="45"/>
      <c r="B16" s="69"/>
      <c r="C16" s="69"/>
      <c r="D16" s="95"/>
      <c r="E16" s="74"/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200" t="s">
        <v>9</v>
      </c>
      <c r="C20" s="200" t="s">
        <v>9</v>
      </c>
      <c r="D20" s="97"/>
      <c r="E20" s="73"/>
      <c r="F20" s="91"/>
    </row>
    <row r="21" spans="1:6" ht="30" customHeight="1">
      <c r="A21" s="53"/>
      <c r="B21" s="201"/>
      <c r="C21" s="201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200" t="s">
        <v>9</v>
      </c>
      <c r="C23" s="71"/>
      <c r="D23" s="97"/>
      <c r="E23" s="73"/>
      <c r="F23" s="91"/>
    </row>
    <row r="24" spans="1:6" ht="30" customHeight="1">
      <c r="A24" s="49"/>
      <c r="B24" s="201"/>
      <c r="C24" s="72"/>
      <c r="D24" s="96"/>
      <c r="E24" s="76"/>
      <c r="F24" s="91"/>
    </row>
    <row r="25" spans="1:7" ht="13.5">
      <c r="A25" s="54"/>
      <c r="B25" s="32"/>
      <c r="C25" s="32"/>
      <c r="D25" s="32"/>
      <c r="E25" s="90"/>
      <c r="F25" s="91"/>
      <c r="G25" s="91"/>
    </row>
    <row r="26" spans="1:7" ht="12.75">
      <c r="A26" s="195" t="s">
        <v>28</v>
      </c>
      <c r="B26" s="196"/>
      <c r="C26" s="196"/>
      <c r="D26" s="196"/>
      <c r="E26" s="196"/>
      <c r="F26" s="91"/>
      <c r="G26" s="91"/>
    </row>
    <row r="27" spans="1:7" ht="12.75">
      <c r="A27" s="195" t="s">
        <v>29</v>
      </c>
      <c r="B27" s="196"/>
      <c r="C27" s="196"/>
      <c r="D27" s="196"/>
      <c r="E27" s="196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5" right="0.708661417322835" top="0.62992125984252" bottom="0.748031496062992" header="0.31496062992126" footer="0.31496062992126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tabSelected="1" zoomScaleSheetLayoutView="100" zoomScalePageLayoutView="0" workbookViewId="0" topLeftCell="A19">
      <selection activeCell="B19" sqref="B19"/>
    </sheetView>
  </sheetViews>
  <sheetFormatPr defaultColWidth="11.421875" defaultRowHeight="12.75" customHeight="1"/>
  <cols>
    <col min="1" max="1" width="47.851562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R-4169-2021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Association québécoise du propane (AQP)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André Turmel</v>
      </c>
      <c r="C8" s="50">
        <f>Identification!A12</f>
        <v>0</v>
      </c>
      <c r="D8" s="50">
        <f>Identification!A13</f>
        <v>0</v>
      </c>
      <c r="E8" s="50" t="str">
        <f>Identification!A15</f>
        <v>Pierre Ducharme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0</v>
      </c>
      <c r="D9" s="118">
        <f>Identification!D13</f>
        <v>0</v>
      </c>
      <c r="E9" s="116">
        <f>Identification!D15</f>
        <v>240</v>
      </c>
      <c r="F9" s="117">
        <f>Identification!D16</f>
        <v>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12</v>
      </c>
      <c r="C12" s="126"/>
      <c r="D12" s="127"/>
      <c r="E12" s="128">
        <v>15</v>
      </c>
      <c r="F12" s="129"/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2</v>
      </c>
      <c r="C13" s="131"/>
      <c r="D13" s="132"/>
      <c r="E13" s="130">
        <v>2</v>
      </c>
      <c r="F13" s="131"/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4</v>
      </c>
      <c r="C14" s="131"/>
      <c r="D14" s="132"/>
      <c r="E14" s="130">
        <v>12</v>
      </c>
      <c r="F14" s="131"/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4</v>
      </c>
      <c r="C15" s="131"/>
      <c r="D15" s="132"/>
      <c r="E15" s="130">
        <v>4</v>
      </c>
      <c r="F15" s="131"/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15</v>
      </c>
      <c r="C16" s="131"/>
      <c r="D16" s="132"/>
      <c r="E16" s="130">
        <v>25</v>
      </c>
      <c r="F16" s="131"/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7</v>
      </c>
      <c r="C17" s="131"/>
      <c r="D17" s="132"/>
      <c r="E17" s="130">
        <v>7</v>
      </c>
      <c r="F17" s="131"/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1</v>
      </c>
      <c r="C18" s="131"/>
      <c r="D18" s="132"/>
      <c r="E18" s="130">
        <v>5</v>
      </c>
      <c r="F18" s="131"/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10</v>
      </c>
      <c r="C19" s="131"/>
      <c r="D19" s="132"/>
      <c r="E19" s="130">
        <v>5</v>
      </c>
      <c r="F19" s="131"/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15</v>
      </c>
      <c r="C20" s="131"/>
      <c r="D20" s="132"/>
      <c r="E20" s="130">
        <v>5</v>
      </c>
      <c r="F20" s="131"/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25</v>
      </c>
      <c r="C21" s="131"/>
      <c r="D21" s="132"/>
      <c r="E21" s="131">
        <v>25</v>
      </c>
      <c r="F21" s="131"/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5</v>
      </c>
      <c r="C22" s="131"/>
      <c r="D22" s="132"/>
      <c r="E22" s="130">
        <v>5</v>
      </c>
      <c r="F22" s="131"/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100</v>
      </c>
      <c r="C25" s="122">
        <f t="shared" si="0"/>
        <v>0</v>
      </c>
      <c r="D25" s="122">
        <f>SUM(D12:D24)</f>
        <v>0</v>
      </c>
      <c r="E25" s="122">
        <f t="shared" si="0"/>
        <v>110</v>
      </c>
      <c r="F25" s="122">
        <f t="shared" si="0"/>
        <v>0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30000</v>
      </c>
      <c r="C26" s="123">
        <f t="shared" si="1"/>
        <v>0</v>
      </c>
      <c r="D26" s="123">
        <f t="shared" si="1"/>
        <v>0</v>
      </c>
      <c r="E26" s="123">
        <f t="shared" si="1"/>
        <v>26400</v>
      </c>
      <c r="F26" s="123">
        <f t="shared" si="1"/>
        <v>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30000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26400</v>
      </c>
      <c r="F30" s="124">
        <f t="shared" si="2"/>
        <v>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" right="0.196850393700787" top="0.31496062992126" bottom="0.433070866141732" header="0.196850393700787" footer="0.31496062992126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1406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77"/>
      <c r="B3" s="178"/>
      <c r="C3" s="178"/>
      <c r="D3" s="178"/>
      <c r="E3" s="178"/>
    </row>
    <row r="4" spans="1:5" ht="18" customHeight="1">
      <c r="A4" s="98" t="s">
        <v>0</v>
      </c>
      <c r="B4" s="210" t="str">
        <f>Identification!B4</f>
        <v>R-4169-2021</v>
      </c>
      <c r="C4" s="211"/>
      <c r="D4" s="211"/>
      <c r="E4" s="212"/>
    </row>
    <row r="5" spans="1:5" ht="18" customHeight="1" thickBot="1">
      <c r="A5" s="99" t="s">
        <v>1</v>
      </c>
      <c r="B5" s="213" t="str">
        <f>Identification!B5</f>
        <v>Association québécoise du propane (AQP)</v>
      </c>
      <c r="C5" s="213"/>
      <c r="D5" s="213"/>
      <c r="E5" s="214"/>
    </row>
    <row r="6" spans="1:5" ht="25.5" customHeight="1" thickBot="1">
      <c r="A6" s="215" t="s">
        <v>69</v>
      </c>
      <c r="B6" s="216"/>
      <c r="C6" s="216"/>
      <c r="D6" s="216"/>
      <c r="E6" s="217"/>
    </row>
    <row r="7" spans="1:5" ht="19.5" customHeight="1">
      <c r="A7" s="218"/>
      <c r="B7" s="219"/>
      <c r="C7" s="219"/>
      <c r="D7" s="219"/>
      <c r="E7" s="220"/>
    </row>
    <row r="8" spans="1:5" ht="19.5" customHeight="1">
      <c r="A8" s="221"/>
      <c r="B8" s="222"/>
      <c r="C8" s="222"/>
      <c r="D8" s="222"/>
      <c r="E8" s="223"/>
    </row>
    <row r="9" spans="1:5" ht="19.5" customHeight="1">
      <c r="A9" s="221"/>
      <c r="B9" s="222"/>
      <c r="C9" s="222"/>
      <c r="D9" s="222"/>
      <c r="E9" s="223"/>
    </row>
    <row r="10" spans="1:5" ht="19.5" customHeight="1">
      <c r="A10" s="221"/>
      <c r="B10" s="222"/>
      <c r="C10" s="222"/>
      <c r="D10" s="222"/>
      <c r="E10" s="223"/>
    </row>
    <row r="11" spans="1:5" ht="19.5" customHeight="1">
      <c r="A11" s="221"/>
      <c r="B11" s="222"/>
      <c r="C11" s="222"/>
      <c r="D11" s="222"/>
      <c r="E11" s="223"/>
    </row>
    <row r="12" spans="1:5" ht="19.5" customHeight="1">
      <c r="A12" s="221"/>
      <c r="B12" s="222"/>
      <c r="C12" s="222"/>
      <c r="D12" s="222"/>
      <c r="E12" s="223"/>
    </row>
    <row r="13" spans="1:5" ht="19.5" customHeight="1">
      <c r="A13" s="221"/>
      <c r="B13" s="222"/>
      <c r="C13" s="222"/>
      <c r="D13" s="222"/>
      <c r="E13" s="223"/>
    </row>
    <row r="14" spans="1:5" ht="19.5" customHeight="1">
      <c r="A14" s="221"/>
      <c r="B14" s="222"/>
      <c r="C14" s="222"/>
      <c r="D14" s="222"/>
      <c r="E14" s="223"/>
    </row>
    <row r="15" spans="1:5" ht="19.5" customHeight="1">
      <c r="A15" s="221"/>
      <c r="B15" s="222"/>
      <c r="C15" s="222"/>
      <c r="D15" s="222"/>
      <c r="E15" s="223"/>
    </row>
    <row r="16" spans="1:5" ht="19.5" customHeight="1">
      <c r="A16" s="221"/>
      <c r="B16" s="222"/>
      <c r="C16" s="222"/>
      <c r="D16" s="222"/>
      <c r="E16" s="223"/>
    </row>
    <row r="17" spans="1:5" ht="19.5" customHeight="1">
      <c r="A17" s="221"/>
      <c r="B17" s="222"/>
      <c r="C17" s="222"/>
      <c r="D17" s="222"/>
      <c r="E17" s="223"/>
    </row>
    <row r="18" spans="1:5" ht="19.5" customHeight="1">
      <c r="A18" s="221"/>
      <c r="B18" s="222"/>
      <c r="C18" s="222"/>
      <c r="D18" s="222"/>
      <c r="E18" s="223"/>
    </row>
    <row r="19" spans="1:5" ht="19.5" customHeight="1">
      <c r="A19" s="221"/>
      <c r="B19" s="222"/>
      <c r="C19" s="222"/>
      <c r="D19" s="222"/>
      <c r="E19" s="223"/>
    </row>
    <row r="20" spans="1:5" ht="19.5" customHeight="1">
      <c r="A20" s="221"/>
      <c r="B20" s="222"/>
      <c r="C20" s="222"/>
      <c r="D20" s="222"/>
      <c r="E20" s="223"/>
    </row>
    <row r="21" spans="1:5" ht="19.5" customHeight="1">
      <c r="A21" s="221"/>
      <c r="B21" s="222"/>
      <c r="C21" s="222"/>
      <c r="D21" s="222"/>
      <c r="E21" s="223"/>
    </row>
    <row r="22" spans="1:5" ht="19.5" customHeight="1">
      <c r="A22" s="221"/>
      <c r="B22" s="222"/>
      <c r="C22" s="222"/>
      <c r="D22" s="222"/>
      <c r="E22" s="223"/>
    </row>
    <row r="23" spans="1:5" ht="19.5" customHeight="1">
      <c r="A23" s="221"/>
      <c r="B23" s="222"/>
      <c r="C23" s="222"/>
      <c r="D23" s="222"/>
      <c r="E23" s="223"/>
    </row>
    <row r="24" spans="1:5" ht="19.5" customHeight="1">
      <c r="A24" s="221"/>
      <c r="B24" s="222"/>
      <c r="C24" s="222"/>
      <c r="D24" s="222"/>
      <c r="E24" s="223"/>
    </row>
    <row r="25" spans="1:5" ht="19.5" customHeight="1">
      <c r="A25" s="221"/>
      <c r="B25" s="222"/>
      <c r="C25" s="222"/>
      <c r="D25" s="222"/>
      <c r="E25" s="223"/>
    </row>
    <row r="26" spans="1:5" ht="19.5" customHeight="1">
      <c r="A26" s="221"/>
      <c r="B26" s="222"/>
      <c r="C26" s="222"/>
      <c r="D26" s="222"/>
      <c r="E26" s="223"/>
    </row>
    <row r="27" spans="1:5" ht="19.5" customHeight="1">
      <c r="A27" s="221"/>
      <c r="B27" s="222"/>
      <c r="C27" s="222"/>
      <c r="D27" s="222"/>
      <c r="E27" s="223"/>
    </row>
    <row r="28" spans="1:5" ht="19.5" customHeight="1">
      <c r="A28" s="221"/>
      <c r="B28" s="222"/>
      <c r="C28" s="222"/>
      <c r="D28" s="222"/>
      <c r="E28" s="223"/>
    </row>
    <row r="29" spans="1:5" ht="19.5" customHeight="1">
      <c r="A29" s="221"/>
      <c r="B29" s="222"/>
      <c r="C29" s="222"/>
      <c r="D29" s="222"/>
      <c r="E29" s="223"/>
    </row>
    <row r="30" spans="1:5" ht="19.5" customHeight="1">
      <c r="A30" s="221"/>
      <c r="B30" s="222"/>
      <c r="C30" s="222"/>
      <c r="D30" s="222"/>
      <c r="E30" s="223"/>
    </row>
    <row r="31" spans="1:5" ht="19.5" customHeight="1">
      <c r="A31" s="221"/>
      <c r="B31" s="222"/>
      <c r="C31" s="222"/>
      <c r="D31" s="222"/>
      <c r="E31" s="223"/>
    </row>
    <row r="32" spans="1:5" ht="19.5" customHeight="1">
      <c r="A32" s="221"/>
      <c r="B32" s="222"/>
      <c r="C32" s="222"/>
      <c r="D32" s="222"/>
      <c r="E32" s="223"/>
    </row>
    <row r="33" spans="1:5" ht="19.5" customHeight="1">
      <c r="A33" s="221"/>
      <c r="B33" s="222"/>
      <c r="C33" s="222"/>
      <c r="D33" s="222"/>
      <c r="E33" s="223"/>
    </row>
    <row r="34" spans="1:5" ht="19.5" customHeight="1">
      <c r="A34" s="221"/>
      <c r="B34" s="222"/>
      <c r="C34" s="222"/>
      <c r="D34" s="222"/>
      <c r="E34" s="223"/>
    </row>
    <row r="35" spans="1:5" ht="19.5" customHeight="1">
      <c r="A35" s="221"/>
      <c r="B35" s="222"/>
      <c r="C35" s="222"/>
      <c r="D35" s="222"/>
      <c r="E35" s="223"/>
    </row>
    <row r="36" spans="1:5" ht="19.5" customHeight="1">
      <c r="A36" s="221"/>
      <c r="B36" s="222"/>
      <c r="C36" s="222"/>
      <c r="D36" s="222"/>
      <c r="E36" s="223"/>
    </row>
    <row r="37" spans="1:5" ht="19.5" customHeight="1">
      <c r="A37" s="221"/>
      <c r="B37" s="222"/>
      <c r="C37" s="222"/>
      <c r="D37" s="222"/>
      <c r="E37" s="223"/>
    </row>
    <row r="38" spans="1:5" ht="19.5" customHeight="1">
      <c r="A38" s="221"/>
      <c r="B38" s="222"/>
      <c r="C38" s="222"/>
      <c r="D38" s="222"/>
      <c r="E38" s="223"/>
    </row>
    <row r="39" spans="1:5" ht="19.5" customHeight="1">
      <c r="A39" s="221"/>
      <c r="B39" s="222"/>
      <c r="C39" s="222"/>
      <c r="D39" s="222"/>
      <c r="E39" s="223"/>
    </row>
    <row r="40" spans="1:5" ht="19.5" customHeight="1">
      <c r="A40" s="224"/>
      <c r="B40" s="225"/>
      <c r="C40" s="225"/>
      <c r="D40" s="225"/>
      <c r="E40" s="226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" right="0.47244094488189" top="0.62992125984252" bottom="0.748031496062992" header="0.31496062992126" footer="0.31496062992126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amendé de l'AQP</dc:subject>
  <dc:creator>Slimani, Salima</dc:creator>
  <cp:keywords/>
  <dc:description/>
  <cp:lastModifiedBy>Utilisateur Windows</cp:lastModifiedBy>
  <cp:lastPrinted>1900-01-01T05:00:00Z</cp:lastPrinted>
  <dcterms:created xsi:type="dcterms:W3CDTF">1900-01-01T05:00:00Z</dcterms:created>
  <dcterms:modified xsi:type="dcterms:W3CDTF">2021-10-25T14:51:26Z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Suj">
    <vt:lpwstr>Budget de participation amendé de l'AQP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onfidenti">
    <vt:lpwstr>3</vt:lpwstr>
  </property>
  <property fmtid="{D5CDD505-2E9C-101B-9397-08002B2CF9AE}" pid="8" name="Catégoriededocume">
    <vt:lpwstr>4</vt:lpwstr>
  </property>
  <property fmtid="{D5CDD505-2E9C-101B-9397-08002B2CF9AE}" pid="9" name="Sous-catégor">
    <vt:lpwstr>24</vt:lpwstr>
  </property>
  <property fmtid="{D5CDD505-2E9C-101B-9397-08002B2CF9AE}" pid="10" name="Copiepapierreç">
    <vt:lpwstr>0</vt:lpwstr>
  </property>
  <property fmtid="{D5CDD505-2E9C-101B-9397-08002B2CF9AE}" pid="11" name="Proj">
    <vt:lpwstr>981</vt:lpwstr>
  </property>
  <property fmtid="{D5CDD505-2E9C-101B-9397-08002B2CF9AE}" pid="12" name="Deposa">
    <vt:lpwstr>234</vt:lpwstr>
  </property>
  <property fmtid="{D5CDD505-2E9C-101B-9397-08002B2CF9AE}" pid="13" name="Cotedeposa">
    <vt:lpwstr/>
  </property>
  <property fmtid="{D5CDD505-2E9C-101B-9397-08002B2CF9AE}" pid="14" name="Inscritauplumit">
    <vt:lpwstr>1</vt:lpwstr>
  </property>
  <property fmtid="{D5CDD505-2E9C-101B-9397-08002B2CF9AE}" pid="15" name="DiffusablesurleW">
    <vt:lpwstr>1</vt:lpwstr>
  </property>
  <property fmtid="{D5CDD505-2E9C-101B-9397-08002B2CF9AE}" pid="16" name="Ord">
    <vt:lpwstr>6101900.00000000</vt:lpwstr>
  </property>
  <property fmtid="{D5CDD505-2E9C-101B-9397-08002B2CF9AE}" pid="17" name="Nombredephaseauproj">
    <vt:lpwstr>1.00000000000000</vt:lpwstr>
  </property>
  <property fmtid="{D5CDD505-2E9C-101B-9397-08002B2CF9AE}" pid="18" name="NonenvoiAler">
    <vt:lpwstr>1</vt:lpwstr>
  </property>
  <property fmtid="{D5CDD505-2E9C-101B-9397-08002B2CF9AE}" pid="19" name="Déposa">
    <vt:lpwstr>19</vt:lpwstr>
  </property>
  <property fmtid="{D5CDD505-2E9C-101B-9397-08002B2CF9AE}" pid="20" name="Numéroplumit">
    <vt:lpwstr>0075</vt:lpwstr>
  </property>
  <property fmtid="{D5CDD505-2E9C-101B-9397-08002B2CF9AE}" pid="21" name="Cotedepiè">
    <vt:lpwstr>C-AQP-0008</vt:lpwstr>
  </property>
  <property fmtid="{D5CDD505-2E9C-101B-9397-08002B2CF9AE}" pid="22" name="Anciennomdudocume">
    <vt:lpwstr>R-4169-2021 - Budget de participation AQP.XLS</vt:lpwstr>
  </property>
  <property fmtid="{D5CDD505-2E9C-101B-9397-08002B2CF9AE}" pid="23" name="_dlc_Doc">
    <vt:lpwstr>W2HFWTQUJJY6-876060972-1106</vt:lpwstr>
  </property>
  <property fmtid="{D5CDD505-2E9C-101B-9397-08002B2CF9AE}" pid="24" name="_dlc_DocIdItemGu">
    <vt:lpwstr>da288eb0-8f6d-4203-9c71-58b308ad305e</vt:lpwstr>
  </property>
  <property fmtid="{D5CDD505-2E9C-101B-9397-08002B2CF9AE}" pid="25" name="_dlc_DocIdU">
    <vt:lpwstr>http://s10mtlweb:8081/981/_layouts/15/DocIdRedir.aspx?ID=W2HFWTQUJJY6-876060972-1106, W2HFWTQUJJY6-876060972-1106</vt:lpwstr>
  </property>
  <property fmtid="{D5CDD505-2E9C-101B-9397-08002B2CF9AE}" pid="26" name="display_urn:schemas-microsoft-com:office:office#Edit">
    <vt:lpwstr>Eccles, Natalie</vt:lpwstr>
  </property>
  <property fmtid="{D5CDD505-2E9C-101B-9397-08002B2CF9AE}" pid="27" name="Cote de pié">
    <vt:lpwstr>C-AQP-0008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75.0000000000000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