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<sst xmlns="http://schemas.openxmlformats.org/spreadsheetml/2006/main" count="114" uniqueCount="87">
  <si>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</si>
  <si>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</si>
  <si>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</si>
  <si>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</si>
  <si>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</si>
  <si>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</si>
  <si>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</si>
  <si>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</si>
  <si>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</si>
  <si>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</si>
  <si>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</si>
  <si>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</si>
  <si>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</si>
  <si>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</si>
  <si>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</si>
  <si>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</si>
  <si>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</si>
  <si>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</si>
  <si>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</si>
  <si>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</si>
  <si>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</si>
  <si>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</si>
  <si>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</si>
  <si>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</si>
  <si>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</si>
  <si>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</si>
  <si>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</si>
  <si>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</si>
  <si>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</si>
  <si>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</si>
  <si>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</si>
  <si>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</si>
  <si>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Catherine Houbart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</si>
  <si>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</si>
  <si>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</si>
  <si>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</si>
  <si>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</si>
  <si>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</si>
  <si>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</si>
  <si>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Me Geneviève Paquet</t>
  </si>
  <si>
    <t>Externe</t>
  </si>
  <si>
    <t>3090, Boul. Le Carrefour, bur. 200, Laval H7T 2J7</t>
  </si>
  <si>
    <t>Nom des analystes</t>
  </si>
  <si>
    <t>Nicole Moreau</t>
  </si>
  <si>
    <t>84 St-Pierre, Chambly, J3L1L7</t>
  </si>
  <si>
    <t>Billal Tabaichount</t>
  </si>
  <si>
    <t>Interne</t>
  </si>
  <si>
    <t>735, rue Notre-Dame, bureau 202, arrondissement Lachine, Montréal, H8S 2B5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</si>
  <si>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</si>
  <si>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</si>
  <si>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</si>
  <si>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</si>
  <si>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</si>
  <si>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</si>
  <si>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</si>
  <si>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</si>
  <si>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</si>
  <si>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</si>
  <si>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</si>
  <si>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</si>
  <si>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</si>
  <si>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</si>
  <si>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</si>
  <si>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</si>
  <si>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</si>
  <si>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</si>
  <si>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</si>
  <si>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</si>
  <si>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</si>
  <si>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</si>
  <si>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</si>
  <si>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</si>
  <si>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</si>
  <si>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</si>
  <si>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</si>
  <si>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</si>
  <si>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</si>
  <si>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</si>
  <si>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</si>
  <si>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</si>
  <si>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</si>
  <si>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</si>
  <si>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 même que des heures prévues pour l'étude de la preuve du Distributeur, la préparation des</t>
  </si>
  <si>
    <t>Pour la rédaction de la preuve, le GRAME a retenu les services de Mme Nicole Moreau et de</t>
  </si>
  <si>
    <t xml:space="preserve"> M. Billal Tabaichount. </t>
  </si>
  <si>
    <t>demandes de renseignements et toutes les étapes nécessaires à la participation active du GRAME à l'audience.</t>
  </si>
  <si>
    <t>R-4169-2021, phase 1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</si>
</sst>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</numFmts>
  <fonts count="67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0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7" applyNumberFormat="1" applyFont="1" applyFill="1" applyBorder="1" applyAlignment="1" applyProtection="1">
      <alignment vertical="center" wrapText="1"/>
      <protection/>
    </xf>
    <xf numFmtId="169" fontId="5" fillId="37" borderId="63" xfId="47" applyNumberFormat="1" applyFont="1" applyFill="1" applyBorder="1" applyAlignment="1" applyProtection="1">
      <alignment vertical="center" wrapText="1"/>
      <protection/>
    </xf>
    <xf numFmtId="169" fontId="5" fillId="37" borderId="64" xfId="47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0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1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2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7" applyNumberFormat="1" applyFont="1" applyFill="1" applyBorder="1" applyAlignment="1" applyProtection="1">
      <alignment horizontal="center" vertical="center" wrapText="1"/>
      <protection/>
    </xf>
    <xf numFmtId="169" fontId="5" fillId="33" borderId="25" xfId="47" applyNumberFormat="1" applyFont="1" applyFill="1" applyBorder="1" applyAlignment="1" applyProtection="1">
      <alignment horizontal="center" vertical="center" wrapText="1"/>
      <protection/>
    </xf>
    <xf numFmtId="169" fontId="5" fillId="33" borderId="73" xfId="47" applyNumberFormat="1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166" fontId="19" fillId="0" borderId="75" xfId="0" applyNumberFormat="1" applyFont="1" applyFill="1" applyBorder="1" applyAlignment="1" applyProtection="1">
      <alignment horizontal="left" vertical="center" indent="1"/>
      <protection/>
    </xf>
    <xf numFmtId="166" fontId="20" fillId="0" borderId="76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2781300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55"/>
      <c r="B3" s="155"/>
      <c r="C3" s="15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56" t="str">
        <f>Identification!B4</f>
        <v>R-4169-2021, phase 1</v>
      </c>
      <c r="C4" s="156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7" t="str">
        <f>Identification!B5</f>
        <v>GRAME</v>
      </c>
      <c r="C5" s="157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8" t="s">
        <v>4</v>
      </c>
      <c r="B6" s="158"/>
      <c r="C6" s="158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9" t="s">
        <v>5</v>
      </c>
      <c r="B7" s="160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9"/>
      <c r="B8" s="160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70</v>
      </c>
      <c r="C9" s="14">
        <f>Répartition!B30+Répartition!C30+Répartition!D30</f>
        <v>18810.3125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126</v>
      </c>
      <c r="C11" s="14">
        <f>Répartition!E30+Répartition!F30+Répartition!G30+Répartition!H30</f>
        <v>28744.82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196</v>
      </c>
      <c r="C17" s="20">
        <f>C9+C11+C13+C15</f>
        <v>47555.1325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0" t="s">
        <v>14</v>
      </c>
      <c r="B19" s="150"/>
      <c r="C19" s="150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1" t="s">
        <v>15</v>
      </c>
      <c r="B20" s="151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2" t="s">
        <v>17</v>
      </c>
      <c r="B21" s="152"/>
      <c r="C21" s="25">
        <f>ROUND(0.03*C17,2)</f>
        <v>1426.65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2" t="s">
        <v>18</v>
      </c>
      <c r="B23" s="152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3" t="s">
        <v>19</v>
      </c>
      <c r="B25" s="153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54" t="s">
        <v>20</v>
      </c>
      <c r="B27" s="154"/>
      <c r="C27" s="32">
        <f>C21+C23+C25</f>
        <v>1426.65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48" t="s">
        <v>21</v>
      </c>
      <c r="B29" s="148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49" t="s">
        <v>22</v>
      </c>
      <c r="B31" s="149"/>
      <c r="C31" s="41">
        <f>C17+C27+C29</f>
        <v>48981.7825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4:C4"/>
    <mergeCell ref="B5:C5"/>
    <mergeCell ref="A6:C6"/>
    <mergeCell ref="A7:A8"/>
    <mergeCell ref="B7:B8"/>
    <mergeCell ref="A29:B29"/>
    <mergeCell ref="A31:B31"/>
    <mergeCell ref="A19:C19"/>
    <mergeCell ref="A20:B20"/>
    <mergeCell ref="A21:B21"/>
    <mergeCell ref="A23:B23"/>
    <mergeCell ref="A25:B25"/>
    <mergeCell ref="A27:B27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4">
      <selection activeCell="B5" sqref="B5:E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4" t="s">
        <v>26</v>
      </c>
      <c r="B3" s="164"/>
      <c r="C3" s="164"/>
      <c r="D3" s="164"/>
      <c r="E3" s="164"/>
      <c r="F3" s="47"/>
    </row>
    <row r="4" spans="1:6" ht="24" customHeight="1">
      <c r="A4" s="6" t="s">
        <v>2</v>
      </c>
      <c r="B4" s="165" t="s">
        <v>86</v>
      </c>
      <c r="C4" s="165"/>
      <c r="D4" s="165"/>
      <c r="E4" s="165"/>
      <c r="F4" s="47"/>
    </row>
    <row r="5" spans="1:6" ht="19.5" customHeight="1">
      <c r="A5" s="49" t="s">
        <v>3</v>
      </c>
      <c r="B5" s="166" t="s">
        <v>27</v>
      </c>
      <c r="C5" s="166"/>
      <c r="D5" s="166"/>
      <c r="E5" s="166"/>
      <c r="F5" s="47"/>
    </row>
    <row r="6" spans="1:6" ht="15" customHeight="1">
      <c r="A6" s="167" t="s">
        <v>28</v>
      </c>
      <c r="B6" s="167"/>
      <c r="C6" s="167"/>
      <c r="D6" s="50" t="s">
        <v>29</v>
      </c>
      <c r="E6" s="51"/>
      <c r="F6" s="47"/>
    </row>
    <row r="7" spans="1:6" ht="19.5" customHeight="1">
      <c r="A7" s="167" t="s">
        <v>30</v>
      </c>
      <c r="B7" s="167"/>
      <c r="C7" s="167"/>
      <c r="D7" s="52">
        <v>0.5</v>
      </c>
      <c r="E7" s="53"/>
      <c r="F7" s="47"/>
    </row>
    <row r="8" spans="1:6" ht="21.75" customHeight="1">
      <c r="A8" s="168" t="s">
        <v>31</v>
      </c>
      <c r="B8" s="168"/>
      <c r="C8" s="168"/>
      <c r="D8" s="169" t="s">
        <v>32</v>
      </c>
      <c r="E8" s="169"/>
      <c r="F8" s="47"/>
    </row>
    <row r="9" spans="1:6" ht="22.5" customHeight="1">
      <c r="A9" s="161" t="s">
        <v>33</v>
      </c>
      <c r="B9" s="161"/>
      <c r="C9" s="161"/>
      <c r="D9" s="161"/>
      <c r="E9" s="161"/>
      <c r="F9" s="47"/>
    </row>
    <row r="10" spans="1:6" ht="24" customHeight="1">
      <c r="A10" s="54" t="s">
        <v>34</v>
      </c>
      <c r="B10" s="55" t="s">
        <v>35</v>
      </c>
      <c r="C10" s="55" t="s">
        <v>36</v>
      </c>
      <c r="D10" s="56" t="s">
        <v>37</v>
      </c>
      <c r="E10" s="57" t="s">
        <v>38</v>
      </c>
      <c r="F10" s="47"/>
    </row>
    <row r="11" spans="1:6" ht="30" customHeight="1">
      <c r="A11" s="58"/>
      <c r="B11" s="59"/>
      <c r="C11" s="59"/>
      <c r="D11" s="60"/>
      <c r="E11" s="61"/>
      <c r="F11" s="47"/>
    </row>
    <row r="12" spans="1:6" ht="30" customHeight="1">
      <c r="A12" s="62" t="s">
        <v>39</v>
      </c>
      <c r="B12" s="63">
        <v>16</v>
      </c>
      <c r="C12" s="59" t="s">
        <v>40</v>
      </c>
      <c r="D12" s="64">
        <v>250</v>
      </c>
      <c r="E12" s="65" t="s">
        <v>41</v>
      </c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42</v>
      </c>
      <c r="B14" s="55" t="s">
        <v>35</v>
      </c>
      <c r="C14" s="55" t="s">
        <v>36</v>
      </c>
      <c r="D14" s="56" t="s">
        <v>37</v>
      </c>
      <c r="E14" s="57" t="s">
        <v>38</v>
      </c>
      <c r="F14" s="47"/>
    </row>
    <row r="15" spans="1:6" ht="30" customHeight="1">
      <c r="A15" s="58" t="s">
        <v>43</v>
      </c>
      <c r="B15" s="71">
        <v>25</v>
      </c>
      <c r="C15" s="71" t="s">
        <v>40</v>
      </c>
      <c r="D15" s="72">
        <v>240</v>
      </c>
      <c r="E15" s="61" t="s">
        <v>44</v>
      </c>
      <c r="F15" s="47"/>
    </row>
    <row r="16" spans="1:6" ht="30" customHeight="1">
      <c r="A16" s="62"/>
      <c r="B16" s="63"/>
      <c r="C16" s="63"/>
      <c r="D16" s="64"/>
      <c r="E16" s="65"/>
      <c r="F16" s="47"/>
    </row>
    <row r="17" spans="1:6" ht="30" customHeight="1">
      <c r="A17" s="62" t="s">
        <v>45</v>
      </c>
      <c r="B17" s="63">
        <v>3</v>
      </c>
      <c r="C17" s="63" t="s">
        <v>46</v>
      </c>
      <c r="D17" s="64">
        <v>70</v>
      </c>
      <c r="E17" s="65" t="s">
        <v>47</v>
      </c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48</v>
      </c>
      <c r="B19" s="55" t="s">
        <v>35</v>
      </c>
      <c r="C19" s="55" t="s">
        <v>36</v>
      </c>
      <c r="D19" s="56" t="s">
        <v>37</v>
      </c>
      <c r="E19" s="57" t="s">
        <v>38</v>
      </c>
      <c r="F19" s="47"/>
    </row>
    <row r="20" spans="1:6" ht="30" customHeight="1">
      <c r="A20" s="77"/>
      <c r="B20" s="162" t="s">
        <v>49</v>
      </c>
      <c r="C20" s="162" t="s">
        <v>49</v>
      </c>
      <c r="D20" s="72"/>
      <c r="E20" s="61"/>
      <c r="F20" s="47"/>
    </row>
    <row r="21" spans="1:6" ht="30" customHeight="1">
      <c r="A21" s="78"/>
      <c r="B21" s="162"/>
      <c r="C21" s="162"/>
      <c r="D21" s="68"/>
      <c r="E21" s="69"/>
      <c r="F21" s="47"/>
    </row>
    <row r="22" spans="1:6" ht="30" customHeight="1">
      <c r="A22" s="76" t="s">
        <v>50</v>
      </c>
      <c r="B22" s="55" t="s">
        <v>35</v>
      </c>
      <c r="C22" s="55" t="s">
        <v>36</v>
      </c>
      <c r="D22" s="56" t="s">
        <v>37</v>
      </c>
      <c r="E22" s="57" t="s">
        <v>38</v>
      </c>
      <c r="F22" s="47"/>
    </row>
    <row r="23" spans="1:6" ht="30" customHeight="1">
      <c r="A23" s="79"/>
      <c r="B23" s="162" t="s">
        <v>49</v>
      </c>
      <c r="C23" s="80"/>
      <c r="D23" s="72"/>
      <c r="E23" s="61"/>
      <c r="F23" s="47"/>
    </row>
    <row r="24" spans="1:6" ht="30" customHeight="1">
      <c r="A24" s="66"/>
      <c r="B24" s="162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3" t="s">
        <v>51</v>
      </c>
      <c r="B26" s="163"/>
      <c r="C26" s="163"/>
      <c r="D26" s="163"/>
      <c r="E26" s="163"/>
      <c r="F26" s="47"/>
      <c r="G26" s="47"/>
    </row>
    <row r="27" spans="1:7" ht="12.75" customHeight="1">
      <c r="A27" s="163" t="s">
        <v>52</v>
      </c>
      <c r="B27" s="163"/>
      <c r="C27" s="163"/>
      <c r="D27" s="163"/>
      <c r="E27" s="163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9:E9"/>
    <mergeCell ref="B20:B21"/>
    <mergeCell ref="C20:C21"/>
    <mergeCell ref="B23:B24"/>
    <mergeCell ref="A26:E26"/>
    <mergeCell ref="A27:E27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6">
      <selection activeCell="I18" sqref="I18"/>
    </sheetView>
  </sheetViews>
  <sheetFormatPr defaultColWidth="11.421875" defaultRowHeight="12.75" customHeight="1"/>
  <cols>
    <col min="1" max="1" width="47.71093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53</v>
      </c>
    </row>
    <row r="4" spans="1:12" ht="49.5" customHeight="1">
      <c r="A4" s="90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R-4169-2021, phase 1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55</v>
      </c>
      <c r="B7" s="170" t="s">
        <v>56</v>
      </c>
      <c r="C7" s="170"/>
      <c r="D7" s="170"/>
      <c r="E7" s="170" t="s">
        <v>57</v>
      </c>
      <c r="F7" s="170"/>
      <c r="G7" s="170"/>
      <c r="H7" s="170"/>
      <c r="I7" s="170" t="s">
        <v>58</v>
      </c>
      <c r="J7" s="170"/>
      <c r="K7" s="170" t="s">
        <v>59</v>
      </c>
      <c r="L7" s="170"/>
    </row>
    <row r="8" spans="1:12" ht="42" customHeight="1">
      <c r="A8" s="103" t="s">
        <v>60</v>
      </c>
      <c r="B8" s="104">
        <f>Identification!A11</f>
        <v>0</v>
      </c>
      <c r="C8" s="104" t="str">
        <f>Identification!A12</f>
        <v>Me Geneviève Paquet</v>
      </c>
      <c r="D8" s="104">
        <f>Identification!A13</f>
        <v>0</v>
      </c>
      <c r="E8" s="104" t="str">
        <f>Identification!A15</f>
        <v>Nicole Moreau</v>
      </c>
      <c r="F8" s="105">
        <f>Identification!A16</f>
        <v>0</v>
      </c>
      <c r="G8" s="105" t="str">
        <f>Identification!A17</f>
        <v>Billal Tabaichount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61</v>
      </c>
      <c r="B9" s="107">
        <f>Identification!D11</f>
        <v>0</v>
      </c>
      <c r="C9" s="108">
        <f>Identification!D12</f>
        <v>250</v>
      </c>
      <c r="D9" s="109">
        <f>Identification!D13</f>
        <v>0</v>
      </c>
      <c r="E9" s="107">
        <f>Identification!D15</f>
        <v>240</v>
      </c>
      <c r="F9" s="108">
        <f>Identification!D16</f>
        <v>0</v>
      </c>
      <c r="G9" s="108">
        <f>Identification!D17</f>
        <v>70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1" t="s">
        <v>62</v>
      </c>
      <c r="C10" s="171"/>
      <c r="D10" s="171"/>
      <c r="E10" s="171" t="s">
        <v>62</v>
      </c>
      <c r="F10" s="171"/>
      <c r="G10" s="171"/>
      <c r="H10" s="171"/>
      <c r="I10" s="172" t="s">
        <v>62</v>
      </c>
      <c r="J10" s="172"/>
      <c r="K10" s="173" t="s">
        <v>62</v>
      </c>
      <c r="L10" s="173"/>
    </row>
    <row r="11" spans="1:12" ht="20.25" customHeight="1">
      <c r="A11" s="111" t="s">
        <v>63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64</v>
      </c>
      <c r="B12" s="116"/>
      <c r="C12" s="117">
        <v>2</v>
      </c>
      <c r="D12" s="118"/>
      <c r="E12" s="119">
        <v>10</v>
      </c>
      <c r="F12" s="120"/>
      <c r="G12" s="120">
        <v>6</v>
      </c>
      <c r="H12" s="118"/>
      <c r="I12" s="119"/>
      <c r="J12" s="118"/>
      <c r="K12" s="119"/>
      <c r="L12" s="118"/>
    </row>
    <row r="13" spans="1:12" ht="30.75" customHeight="1">
      <c r="A13" s="115" t="s">
        <v>65</v>
      </c>
      <c r="B13" s="121"/>
      <c r="C13" s="122">
        <v>4</v>
      </c>
      <c r="D13" s="123"/>
      <c r="E13" s="121">
        <v>8</v>
      </c>
      <c r="F13" s="122"/>
      <c r="G13" s="122">
        <v>2</v>
      </c>
      <c r="H13" s="123"/>
      <c r="I13" s="121"/>
      <c r="J13" s="123"/>
      <c r="K13" s="121"/>
      <c r="L13" s="123"/>
    </row>
    <row r="14" spans="1:12" ht="30.75" customHeight="1">
      <c r="A14" s="115" t="s">
        <v>66</v>
      </c>
      <c r="B14" s="121"/>
      <c r="C14" s="122">
        <v>2</v>
      </c>
      <c r="D14" s="123"/>
      <c r="E14" s="121">
        <v>8</v>
      </c>
      <c r="F14" s="122"/>
      <c r="G14" s="122">
        <v>3</v>
      </c>
      <c r="H14" s="123"/>
      <c r="I14" s="121"/>
      <c r="J14" s="123"/>
      <c r="K14" s="121"/>
      <c r="L14" s="123"/>
    </row>
    <row r="15" spans="1:12" ht="30.75" customHeight="1">
      <c r="A15" s="115" t="s">
        <v>67</v>
      </c>
      <c r="B15" s="121"/>
      <c r="C15" s="122">
        <v>1</v>
      </c>
      <c r="D15" s="123"/>
      <c r="E15" s="121">
        <v>5</v>
      </c>
      <c r="F15" s="122"/>
      <c r="G15" s="122">
        <v>1</v>
      </c>
      <c r="H15" s="123"/>
      <c r="I15" s="121"/>
      <c r="J15" s="123"/>
      <c r="K15" s="121"/>
      <c r="L15" s="123"/>
    </row>
    <row r="16" spans="1:12" ht="30.75" customHeight="1">
      <c r="A16" s="115" t="s">
        <v>68</v>
      </c>
      <c r="B16" s="121"/>
      <c r="C16" s="122">
        <v>5</v>
      </c>
      <c r="D16" s="123"/>
      <c r="E16" s="121">
        <v>30</v>
      </c>
      <c r="F16" s="122"/>
      <c r="G16" s="122">
        <v>8</v>
      </c>
      <c r="H16" s="123"/>
      <c r="I16" s="121"/>
      <c r="J16" s="123"/>
      <c r="K16" s="121"/>
      <c r="L16" s="123"/>
    </row>
    <row r="17" spans="1:12" ht="30.75" customHeight="1">
      <c r="A17" s="115" t="s">
        <v>69</v>
      </c>
      <c r="B17" s="121"/>
      <c r="C17" s="122">
        <v>1</v>
      </c>
      <c r="D17" s="123"/>
      <c r="E17" s="121">
        <v>2</v>
      </c>
      <c r="F17" s="122"/>
      <c r="G17" s="122"/>
      <c r="H17" s="123"/>
      <c r="I17" s="121"/>
      <c r="J17" s="123"/>
      <c r="K17" s="121"/>
      <c r="L17" s="123"/>
    </row>
    <row r="18" spans="1:12" ht="30.75" customHeight="1">
      <c r="A18" s="115" t="s">
        <v>70</v>
      </c>
      <c r="B18" s="121"/>
      <c r="C18" s="122"/>
      <c r="D18" s="123"/>
      <c r="E18" s="121"/>
      <c r="F18" s="122"/>
      <c r="G18" s="122"/>
      <c r="H18" s="123"/>
      <c r="I18" s="121"/>
      <c r="J18" s="123"/>
      <c r="K18" s="121"/>
      <c r="L18" s="123"/>
    </row>
    <row r="19" spans="1:12" ht="30.75" customHeight="1">
      <c r="A19" s="115" t="s">
        <v>71</v>
      </c>
      <c r="B19" s="121"/>
      <c r="C19" s="122">
        <v>15</v>
      </c>
      <c r="D19" s="123"/>
      <c r="E19" s="121">
        <v>10</v>
      </c>
      <c r="F19" s="122"/>
      <c r="G19" s="122"/>
      <c r="H19" s="123"/>
      <c r="I19" s="121"/>
      <c r="J19" s="123"/>
      <c r="K19" s="121"/>
      <c r="L19" s="123"/>
    </row>
    <row r="20" spans="1:12" ht="30.75" customHeight="1">
      <c r="A20" s="115" t="s">
        <v>72</v>
      </c>
      <c r="B20" s="121"/>
      <c r="C20" s="122">
        <v>10</v>
      </c>
      <c r="D20" s="123"/>
      <c r="E20" s="121">
        <v>3</v>
      </c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73</v>
      </c>
      <c r="B21" s="121"/>
      <c r="C21" s="122">
        <v>25</v>
      </c>
      <c r="D21" s="123"/>
      <c r="E21" s="122">
        <v>25</v>
      </c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74</v>
      </c>
      <c r="B22" s="121"/>
      <c r="C22" s="121">
        <v>5</v>
      </c>
      <c r="D22" s="123"/>
      <c r="E22" s="121">
        <v>5</v>
      </c>
      <c r="F22" s="122"/>
      <c r="G22" s="122"/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75</v>
      </c>
      <c r="B25" s="127">
        <f aca="true" t="shared" si="0" ref="B25:L25">SUM(B12:B24)</f>
        <v>0</v>
      </c>
      <c r="C25" s="127">
        <f t="shared" si="0"/>
        <v>70</v>
      </c>
      <c r="D25" s="127">
        <f>SUM(D12:D24)</f>
        <v>0</v>
      </c>
      <c r="E25" s="127">
        <f t="shared" si="0"/>
        <v>106</v>
      </c>
      <c r="F25" s="127">
        <f t="shared" si="0"/>
        <v>0</v>
      </c>
      <c r="G25" s="127">
        <f t="shared" si="0"/>
        <v>20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76</v>
      </c>
      <c r="B26" s="128">
        <f aca="true" t="shared" si="1" ref="B26:L26">B25*B9</f>
        <v>0</v>
      </c>
      <c r="C26" s="128">
        <f t="shared" si="1"/>
        <v>17500</v>
      </c>
      <c r="D26" s="128">
        <f t="shared" si="1"/>
        <v>0</v>
      </c>
      <c r="E26" s="128">
        <f t="shared" si="1"/>
        <v>25440</v>
      </c>
      <c r="F26" s="128">
        <f t="shared" si="1"/>
        <v>0</v>
      </c>
      <c r="G26" s="128">
        <f t="shared" si="1"/>
        <v>1400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77</v>
      </c>
      <c r="B28" s="134">
        <f>PRODUCT(B26*0.14975/2)</f>
        <v>0</v>
      </c>
      <c r="C28" s="134">
        <f>PRODUCT(C26*0.14975/2)</f>
        <v>1310.3125</v>
      </c>
      <c r="D28" s="134"/>
      <c r="E28" s="134">
        <f>PRODUCT(E26*0.14975/2)</f>
        <v>1904.82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78</v>
      </c>
      <c r="B30" s="139">
        <f>B26+B28</f>
        <v>0</v>
      </c>
      <c r="C30" s="139">
        <f aca="true" t="shared" si="2" ref="C30:L30">C26+C28</f>
        <v>18810.3125</v>
      </c>
      <c r="D30" s="139">
        <f t="shared" si="2"/>
        <v>0</v>
      </c>
      <c r="E30" s="139">
        <f t="shared" si="2"/>
        <v>27344.82</v>
      </c>
      <c r="F30" s="139">
        <f t="shared" si="2"/>
        <v>0</v>
      </c>
      <c r="G30" s="139">
        <f>G26+G28</f>
        <v>1400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2812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79</v>
      </c>
    </row>
    <row r="3" spans="1:5" ht="14.25" customHeight="1">
      <c r="A3" s="164"/>
      <c r="B3" s="164"/>
      <c r="C3" s="164"/>
      <c r="D3" s="164"/>
      <c r="E3" s="164"/>
    </row>
    <row r="4" spans="1:5" ht="18" customHeight="1">
      <c r="A4" s="146" t="s">
        <v>2</v>
      </c>
      <c r="B4" s="177" t="str">
        <f>Identification!B4</f>
        <v>R-4169-2021, phase 1</v>
      </c>
      <c r="C4" s="177"/>
      <c r="D4" s="177"/>
      <c r="E4" s="177"/>
    </row>
    <row r="5" spans="1:5" ht="18" customHeight="1">
      <c r="A5" s="147" t="s">
        <v>3</v>
      </c>
      <c r="B5" s="178" t="str">
        <f>Identification!B5</f>
        <v>GRAME</v>
      </c>
      <c r="C5" s="178"/>
      <c r="D5" s="178"/>
      <c r="E5" s="178"/>
    </row>
    <row r="6" spans="1:5" ht="25.5" customHeight="1">
      <c r="A6" s="179" t="s">
        <v>80</v>
      </c>
      <c r="B6" s="179"/>
      <c r="C6" s="179"/>
      <c r="D6" s="179"/>
      <c r="E6" s="179"/>
    </row>
    <row r="7" spans="1:5" ht="19.5" customHeight="1">
      <c r="A7" s="176" t="s">
        <v>81</v>
      </c>
      <c r="B7" s="176"/>
      <c r="C7" s="176"/>
      <c r="D7" s="176"/>
      <c r="E7" s="176"/>
    </row>
    <row r="8" spans="1:5" ht="19.5" customHeight="1">
      <c r="A8" s="176" t="s">
        <v>82</v>
      </c>
      <c r="B8" s="176"/>
      <c r="C8" s="176"/>
      <c r="D8" s="176"/>
      <c r="E8" s="176"/>
    </row>
    <row r="9" spans="1:5" ht="19.5" customHeight="1">
      <c r="A9" s="176" t="s">
        <v>85</v>
      </c>
      <c r="B9" s="176"/>
      <c r="C9" s="176"/>
      <c r="D9" s="176"/>
      <c r="E9" s="176"/>
    </row>
    <row r="10" spans="1:5" ht="19.5" customHeight="1">
      <c r="A10" s="176" t="s">
        <v>83</v>
      </c>
      <c r="B10" s="176"/>
      <c r="C10" s="176"/>
      <c r="D10" s="176"/>
      <c r="E10" s="176"/>
    </row>
    <row r="11" spans="1:5" ht="19.5" customHeight="1">
      <c r="A11" s="176" t="s">
        <v>84</v>
      </c>
      <c r="B11" s="176"/>
      <c r="C11" s="176"/>
      <c r="D11" s="176"/>
      <c r="E11" s="176"/>
    </row>
    <row r="12" spans="1:5" ht="19.5" customHeight="1">
      <c r="A12" s="174"/>
      <c r="B12" s="174"/>
      <c r="C12" s="174"/>
      <c r="D12" s="174"/>
      <c r="E12" s="174"/>
    </row>
    <row r="13" spans="1:5" ht="19.5" customHeight="1">
      <c r="A13" s="174"/>
      <c r="B13" s="174"/>
      <c r="C13" s="174"/>
      <c r="D13" s="174"/>
      <c r="E13" s="174"/>
    </row>
    <row r="14" spans="1:5" ht="19.5" customHeight="1">
      <c r="A14" s="174"/>
      <c r="B14" s="174"/>
      <c r="C14" s="174"/>
      <c r="D14" s="174"/>
      <c r="E14" s="174"/>
    </row>
    <row r="15" spans="1:5" ht="19.5" customHeight="1">
      <c r="A15" s="174"/>
      <c r="B15" s="174"/>
      <c r="C15" s="174"/>
      <c r="D15" s="174"/>
      <c r="E15" s="174"/>
    </row>
    <row r="16" spans="1:5" ht="19.5" customHeight="1">
      <c r="A16" s="174"/>
      <c r="B16" s="174"/>
      <c r="C16" s="174"/>
      <c r="D16" s="174"/>
      <c r="E16" s="174"/>
    </row>
    <row r="17" spans="1:5" ht="19.5" customHeight="1">
      <c r="A17" s="174"/>
      <c r="B17" s="174"/>
      <c r="C17" s="174"/>
      <c r="D17" s="174"/>
      <c r="E17" s="174"/>
    </row>
    <row r="18" spans="1:5" ht="19.5" customHeight="1">
      <c r="A18" s="174"/>
      <c r="B18" s="174"/>
      <c r="C18" s="174"/>
      <c r="D18" s="174"/>
      <c r="E18" s="174"/>
    </row>
    <row r="19" spans="1:5" ht="19.5" customHeight="1">
      <c r="A19" s="174"/>
      <c r="B19" s="174"/>
      <c r="C19" s="174"/>
      <c r="D19" s="174"/>
      <c r="E19" s="174"/>
    </row>
    <row r="20" spans="1:5" ht="19.5" customHeight="1">
      <c r="A20" s="174"/>
      <c r="B20" s="174"/>
      <c r="C20" s="174"/>
      <c r="D20" s="174"/>
      <c r="E20" s="174"/>
    </row>
    <row r="21" spans="1:5" ht="19.5" customHeight="1">
      <c r="A21" s="174"/>
      <c r="B21" s="174"/>
      <c r="C21" s="174"/>
      <c r="D21" s="174"/>
      <c r="E21" s="174"/>
    </row>
    <row r="22" spans="1:5" ht="19.5" customHeight="1">
      <c r="A22" s="174"/>
      <c r="B22" s="174"/>
      <c r="C22" s="174"/>
      <c r="D22" s="174"/>
      <c r="E22" s="174"/>
    </row>
    <row r="23" spans="1:5" ht="19.5" customHeight="1">
      <c r="A23" s="174"/>
      <c r="B23" s="174"/>
      <c r="C23" s="174"/>
      <c r="D23" s="174"/>
      <c r="E23" s="174"/>
    </row>
    <row r="24" spans="1:5" ht="19.5" customHeight="1">
      <c r="A24" s="174"/>
      <c r="B24" s="174"/>
      <c r="C24" s="174"/>
      <c r="D24" s="174"/>
      <c r="E24" s="174"/>
    </row>
    <row r="25" spans="1:5" ht="19.5" customHeight="1">
      <c r="A25" s="174"/>
      <c r="B25" s="174"/>
      <c r="C25" s="174"/>
      <c r="D25" s="174"/>
      <c r="E25" s="174"/>
    </row>
    <row r="26" spans="1:5" ht="19.5" customHeight="1">
      <c r="A26" s="174"/>
      <c r="B26" s="174"/>
      <c r="C26" s="174"/>
      <c r="D26" s="174"/>
      <c r="E26" s="174"/>
    </row>
    <row r="27" spans="1:5" ht="19.5" customHeight="1">
      <c r="A27" s="174"/>
      <c r="B27" s="174"/>
      <c r="C27" s="174"/>
      <c r="D27" s="174"/>
      <c r="E27" s="174"/>
    </row>
    <row r="28" spans="1:5" ht="19.5" customHeight="1">
      <c r="A28" s="174"/>
      <c r="B28" s="174"/>
      <c r="C28" s="174"/>
      <c r="D28" s="174"/>
      <c r="E28" s="174"/>
    </row>
    <row r="29" spans="1:5" ht="19.5" customHeight="1">
      <c r="A29" s="174"/>
      <c r="B29" s="174"/>
      <c r="C29" s="174"/>
      <c r="D29" s="174"/>
      <c r="E29" s="174"/>
    </row>
    <row r="30" spans="1:5" ht="19.5" customHeight="1">
      <c r="A30" s="174"/>
      <c r="B30" s="174"/>
      <c r="C30" s="174"/>
      <c r="D30" s="174"/>
      <c r="E30" s="174"/>
    </row>
    <row r="31" spans="1:5" ht="19.5" customHeight="1">
      <c r="A31" s="174"/>
      <c r="B31" s="174"/>
      <c r="C31" s="174"/>
      <c r="D31" s="174"/>
      <c r="E31" s="174"/>
    </row>
    <row r="32" spans="1:5" ht="19.5" customHeight="1">
      <c r="A32" s="174"/>
      <c r="B32" s="174"/>
      <c r="C32" s="174"/>
      <c r="D32" s="174"/>
      <c r="E32" s="174"/>
    </row>
    <row r="33" spans="1:5" ht="19.5" customHeight="1">
      <c r="A33" s="174"/>
      <c r="B33" s="174"/>
      <c r="C33" s="174"/>
      <c r="D33" s="174"/>
      <c r="E33" s="174"/>
    </row>
    <row r="34" spans="1:5" ht="19.5" customHeight="1">
      <c r="A34" s="174"/>
      <c r="B34" s="174"/>
      <c r="C34" s="174"/>
      <c r="D34" s="174"/>
      <c r="E34" s="174"/>
    </row>
    <row r="35" spans="1:5" ht="19.5" customHeight="1">
      <c r="A35" s="174"/>
      <c r="B35" s="174"/>
      <c r="C35" s="174"/>
      <c r="D35" s="174"/>
      <c r="E35" s="174"/>
    </row>
    <row r="36" spans="1:5" ht="19.5" customHeight="1">
      <c r="A36" s="174"/>
      <c r="B36" s="174"/>
      <c r="C36" s="174"/>
      <c r="D36" s="174"/>
      <c r="E36" s="174"/>
    </row>
    <row r="37" spans="1:5" ht="19.5" customHeight="1">
      <c r="A37" s="174"/>
      <c r="B37" s="174"/>
      <c r="C37" s="174"/>
      <c r="D37" s="174"/>
      <c r="E37" s="174"/>
    </row>
    <row r="38" spans="1:5" ht="19.5" customHeight="1">
      <c r="A38" s="174"/>
      <c r="B38" s="174"/>
      <c r="C38" s="174"/>
      <c r="D38" s="174"/>
      <c r="E38" s="174"/>
    </row>
    <row r="39" spans="1:5" ht="19.5" customHeight="1">
      <c r="A39" s="174"/>
      <c r="B39" s="174"/>
      <c r="C39" s="174"/>
      <c r="D39" s="174"/>
      <c r="E39" s="174"/>
    </row>
    <row r="40" spans="1:5" ht="19.5" customHeight="1">
      <c r="A40" s="175"/>
      <c r="B40" s="175"/>
      <c r="C40" s="175"/>
      <c r="D40" s="175"/>
      <c r="E40" s="17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9:E39"/>
    <mergeCell ref="A40:E40"/>
    <mergeCell ref="A33:E33"/>
    <mergeCell ref="A34:E34"/>
    <mergeCell ref="A35:E35"/>
    <mergeCell ref="A36:E36"/>
    <mergeCell ref="A37:E37"/>
    <mergeCell ref="A38:E38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Nicole Moreau</dc:creator>
  <cp:keywords/>
  <dc:description/>
  <cp:lastModifiedBy>adminà</cp:lastModifiedBy>
  <dcterms:created xsi:type="dcterms:W3CDTF">2021-05-14T10:27:18Z</dcterms:created>
  <dcterms:modified xsi:type="dcterms:W3CDTF">2021-10-05T12:44:14Z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981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6062500.00000000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0018</vt:lpwstr>
  </property>
  <property fmtid="{D5CDD505-2E9C-101B-9397-08002B2CF9AE}" pid="21" name="Cotedepiè">
    <vt:lpwstr>C-GRAME-0004</vt:lpwstr>
  </property>
  <property fmtid="{D5CDD505-2E9C-101B-9397-08002B2CF9AE}" pid="22" name="Anciennomdudocume">
    <vt:lpwstr>R-4169-2021_1_GRAME_07-10-21_Budget.xls</vt:lpwstr>
  </property>
  <property fmtid="{D5CDD505-2E9C-101B-9397-08002B2CF9AE}" pid="23" name="_dlc_Doc">
    <vt:lpwstr>W2HFWTQUJJY6-876060972-1193</vt:lpwstr>
  </property>
  <property fmtid="{D5CDD505-2E9C-101B-9397-08002B2CF9AE}" pid="24" name="_dlc_DocIdItemGu">
    <vt:lpwstr>4cfb4781-2f0c-4c5d-bf25-f20eddf0f56e</vt:lpwstr>
  </property>
  <property fmtid="{D5CDD505-2E9C-101B-9397-08002B2CF9AE}" pid="25" name="_dlc_DocIdU">
    <vt:lpwstr>http://s10mtlweb:8081/981/_layouts/15/DocIdRedir.aspx?ID=W2HFWTQUJJY6-876060972-1193, W2HFWTQUJJY6-876060972-1193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