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<sst xmlns="http://schemas.openxmlformats.org/spreadsheetml/2006/main" count="108" uniqueCount="80">
  <si>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</si>
  <si>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</si>
  <si>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</si>
  <si>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</si>
  <si>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</si>
  <si>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</si>
  <si>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</si>
  <si>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</si>
  <si>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</si>
  <si>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</si>
  <si>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</si>
  <si>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</si>
  <si>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</si>
  <si>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</si>
  <si>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</si>
  <si>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</si>
  <si>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</si>
  <si>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</si>
  <si>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</si>
  <si>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</si>
  <si>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</si>
  <si>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</si>
  <si>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</si>
  <si>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</si>
  <si>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</si>
  <si>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</si>
  <si>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</si>
  <si>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</si>
  <si>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</si>
  <si>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</si>
  <si>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</si>
  <si>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</si>
  <si>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</si>
  <si>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</si>
  <si>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</si>
  <si>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</si>
  <si>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</si>
  <si>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</si>
  <si>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</si>
  <si>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</si>
  <si>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</si>
  <si>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</si>
  <si>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</si>
  <si>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</si>
  <si>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</si>
  <si>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</si>
  <si>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</si>
  <si>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</si>
  <si>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</si>
  <si>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</si>
  <si>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</si>
  <si>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</si>
  <si>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</si>
  <si>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</si>
  <si>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</si>
  <si>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</si>
  <si>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</si>
  <si>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</si>
  <si>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</si>
  <si>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</si>
  <si>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</si>
  <si>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</si>
  <si>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</si>
  <si>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</si>
  <si>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</si>
  <si>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</si>
  <si>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</si>
  <si>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</si>
  <si>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</si>
  <si>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</si>
  <si>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R-4194-2022 Phase 2</t>
  </si>
  <si>
    <t>ACEF de l'Outaouais (ACEFO)</t>
  </si>
  <si>
    <t>non</t>
  </si>
  <si>
    <t>ACEFO</t>
  </si>
  <si>
    <t>Me Steve Cadrin</t>
  </si>
  <si>
    <t>plus de 15 ans</t>
  </si>
  <si>
    <t>externe</t>
  </si>
  <si>
    <t>2955, rue Jules-Brillant # 301, Laval (Québec) H7P 6B2</t>
  </si>
  <si>
    <t>Marcel Paul Raymond</t>
  </si>
  <si>
    <t>110-2200, rue Harriet-Quimby, St-Laurent (Québec) H4R 0L2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</si>
</sst>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64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4" fontId="75" fillId="0" borderId="60" xfId="0" applyNumberFormat="1" applyFont="1" applyFill="1" applyBorder="1" applyAlignment="1" applyProtection="1">
      <alignment horizontal="left" vertical="center" indent="1"/>
      <protection/>
    </xf>
    <xf numFmtId="164" fontId="75" fillId="0" borderId="56" xfId="0" applyNumberFormat="1" applyFont="1" applyFill="1" applyBorder="1" applyAlignment="1" applyProtection="1">
      <alignment horizontal="left" vertical="center" indent="1"/>
      <protection/>
    </xf>
    <xf numFmtId="164" fontId="75" fillId="0" borderId="61" xfId="0" applyNumberFormat="1" applyFont="1" applyFill="1" applyBorder="1" applyAlignment="1" applyProtection="1">
      <alignment horizontal="left" vertical="center" indent="1"/>
      <protection/>
    </xf>
    <xf numFmtId="164" fontId="75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6" applyNumberFormat="1" applyFont="1" applyFill="1" applyBorder="1" applyAlignment="1" applyProtection="1">
      <alignment vertical="center" wrapText="1"/>
      <protection/>
    </xf>
    <xf numFmtId="169" fontId="4" fillId="37" borderId="63" xfId="46" applyNumberFormat="1" applyFont="1" applyFill="1" applyBorder="1" applyAlignment="1" applyProtection="1">
      <alignment vertical="center" wrapTex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64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4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64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6" applyNumberFormat="1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164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38100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1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B4" sqref="B4:C4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 t="str">
        <f>Identification!B4</f>
        <v>R-4194-2022 Phase 2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1" t="str">
        <f>Identification!B5</f>
        <v>ACEF de l'Outaouais (ACEFO)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63</v>
      </c>
      <c r="C9" s="141">
        <f>Répartition!B30+Répartition!C30+Répartition!D30</f>
        <v>18900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117</v>
      </c>
      <c r="C11" s="141">
        <f>Répartition!E30+Répartition!F30+Répartition!G30+Répartition!H30</f>
        <v>28080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180</v>
      </c>
      <c r="C17" s="36">
        <f>C9+C11+C13+C15</f>
        <v>46980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1409.4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1409.4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4">
        <f>C17+C27+C29</f>
        <v>48389.4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24">
      <selection activeCell="A15" sqref="A15:E15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7" t="s">
        <v>55</v>
      </c>
      <c r="B3" s="178"/>
      <c r="C3" s="178"/>
      <c r="D3" s="178"/>
      <c r="E3" s="178"/>
      <c r="F3" s="91"/>
    </row>
    <row r="4" spans="1:6" ht="24" customHeight="1">
      <c r="A4" s="5" t="s">
        <v>0</v>
      </c>
      <c r="B4" s="179" t="s">
        <v>70</v>
      </c>
      <c r="C4" s="180"/>
      <c r="D4" s="180"/>
      <c r="E4" s="181"/>
      <c r="F4" s="91"/>
    </row>
    <row r="5" spans="1:6" ht="19.5" customHeight="1">
      <c r="A5" s="6" t="s">
        <v>1</v>
      </c>
      <c r="B5" s="182" t="s">
        <v>71</v>
      </c>
      <c r="C5" s="183"/>
      <c r="D5" s="183"/>
      <c r="E5" s="184"/>
      <c r="F5" s="91"/>
    </row>
    <row r="6" spans="1:6" ht="15.75">
      <c r="A6" s="185" t="s">
        <v>20</v>
      </c>
      <c r="B6" s="186"/>
      <c r="C6" s="187"/>
      <c r="D6" s="85" t="s">
        <v>72</v>
      </c>
      <c r="E6" s="86"/>
      <c r="F6" s="91"/>
    </row>
    <row r="7" spans="1:6" ht="19.5" customHeight="1">
      <c r="A7" s="185" t="s">
        <v>34</v>
      </c>
      <c r="B7" s="188"/>
      <c r="C7" s="189"/>
      <c r="D7" s="87">
        <v>0.5</v>
      </c>
      <c r="E7" s="88"/>
      <c r="F7" s="91"/>
    </row>
    <row r="8" spans="1:6" ht="21.75" customHeight="1">
      <c r="A8" s="190" t="s">
        <v>35</v>
      </c>
      <c r="B8" s="191"/>
      <c r="C8" s="192"/>
      <c r="D8" s="193" t="s">
        <v>73</v>
      </c>
      <c r="E8" s="194"/>
      <c r="F8" s="91"/>
    </row>
    <row r="9" spans="1:6" ht="22.5" customHeight="1">
      <c r="A9" s="197" t="s">
        <v>45</v>
      </c>
      <c r="B9" s="198"/>
      <c r="C9" s="198"/>
      <c r="D9" s="198"/>
      <c r="E9" s="199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74</v>
      </c>
      <c r="B11" s="68" t="s">
        <v>75</v>
      </c>
      <c r="C11" s="68" t="s">
        <v>76</v>
      </c>
      <c r="D11" s="94">
        <v>300</v>
      </c>
      <c r="E11" s="73" t="s">
        <v>77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78</v>
      </c>
      <c r="B15" s="67" t="s">
        <v>75</v>
      </c>
      <c r="C15" s="67" t="s">
        <v>76</v>
      </c>
      <c r="D15" s="97">
        <v>240</v>
      </c>
      <c r="E15" s="73" t="s">
        <v>79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0" t="s">
        <v>9</v>
      </c>
      <c r="C20" s="200" t="s">
        <v>9</v>
      </c>
      <c r="D20" s="97"/>
      <c r="E20" s="73"/>
      <c r="F20" s="91"/>
    </row>
    <row r="21" spans="1:6" ht="30" customHeight="1">
      <c r="A21" s="53"/>
      <c r="B21" s="201"/>
      <c r="C21" s="201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0" t="s">
        <v>9</v>
      </c>
      <c r="C23" s="71"/>
      <c r="D23" s="97"/>
      <c r="E23" s="73"/>
      <c r="F23" s="91"/>
    </row>
    <row r="24" spans="1:6" ht="30" customHeight="1">
      <c r="A24" s="49"/>
      <c r="B24" s="201"/>
      <c r="C24" s="72"/>
      <c r="D24" s="96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95" t="s">
        <v>28</v>
      </c>
      <c r="B26" s="196"/>
      <c r="C26" s="196"/>
      <c r="D26" s="196"/>
      <c r="E26" s="196"/>
      <c r="F26" s="91"/>
      <c r="G26" s="91"/>
    </row>
    <row r="27" spans="1:7" ht="12.75">
      <c r="A27" s="195" t="s">
        <v>29</v>
      </c>
      <c r="B27" s="196"/>
      <c r="C27" s="196"/>
      <c r="D27" s="196"/>
      <c r="E27" s="196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3">
      <selection activeCell="D17" sqref="D17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R-4194-2022 Phase 2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ACEF de l'Outaouais (ACEFO)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Me Steve Cadrin</v>
      </c>
      <c r="C8" s="50">
        <f>Identification!A12</f>
        <v>0</v>
      </c>
      <c r="D8" s="50">
        <f>Identification!A13</f>
        <v>0</v>
      </c>
      <c r="E8" s="50" t="str">
        <f>Identification!A15</f>
        <v>Marcel Paul Raymond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6</v>
      </c>
      <c r="C12" s="126"/>
      <c r="D12" s="127"/>
      <c r="E12" s="128">
        <v>20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2</v>
      </c>
      <c r="C13" s="131"/>
      <c r="D13" s="132"/>
      <c r="E13" s="130">
        <v>5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3</v>
      </c>
      <c r="C14" s="131"/>
      <c r="D14" s="132"/>
      <c r="E14" s="130">
        <v>12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1</v>
      </c>
      <c r="C15" s="131"/>
      <c r="D15" s="132"/>
      <c r="E15" s="130">
        <v>3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7</v>
      </c>
      <c r="C16" s="131"/>
      <c r="D16" s="132"/>
      <c r="E16" s="130">
        <v>30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1</v>
      </c>
      <c r="C17" s="131"/>
      <c r="D17" s="132"/>
      <c r="E17" s="130">
        <v>3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/>
      <c r="C18" s="131"/>
      <c r="D18" s="132"/>
      <c r="E18" s="130"/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10</v>
      </c>
      <c r="C19" s="131"/>
      <c r="D19" s="132"/>
      <c r="E19" s="130">
        <v>15</v>
      </c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8</v>
      </c>
      <c r="C20" s="131"/>
      <c r="D20" s="132"/>
      <c r="E20" s="130">
        <v>4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20</v>
      </c>
      <c r="C21" s="131"/>
      <c r="D21" s="132"/>
      <c r="E21" s="131">
        <v>20</v>
      </c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5</v>
      </c>
      <c r="C22" s="131"/>
      <c r="D22" s="132"/>
      <c r="E22" s="130">
        <v>5</v>
      </c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63</v>
      </c>
      <c r="C25" s="122">
        <f t="shared" si="0"/>
        <v>0</v>
      </c>
      <c r="D25" s="122">
        <f>SUM(D12:D24)</f>
        <v>0</v>
      </c>
      <c r="E25" s="122">
        <f t="shared" si="0"/>
        <v>117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18900</v>
      </c>
      <c r="C26" s="123">
        <f t="shared" si="1"/>
        <v>0</v>
      </c>
      <c r="D26" s="123">
        <f t="shared" si="1"/>
        <v>0</v>
      </c>
      <c r="E26" s="123">
        <f t="shared" si="1"/>
        <v>28080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18900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28080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8" t="s">
        <v>0</v>
      </c>
      <c r="B4" s="210" t="str">
        <f>Identification!B4</f>
        <v>R-4194-2022 Phase 2</v>
      </c>
      <c r="C4" s="211"/>
      <c r="D4" s="211"/>
      <c r="E4" s="212"/>
    </row>
    <row r="5" spans="1:5" ht="18" customHeight="1" thickBot="1">
      <c r="A5" s="99" t="s">
        <v>1</v>
      </c>
      <c r="B5" s="213" t="str">
        <f>Identification!B5</f>
        <v>ACEF de l'Outaouais (ACEFO)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/>
      <c r="B7" s="219"/>
      <c r="C7" s="219"/>
      <c r="D7" s="219"/>
      <c r="E7" s="220"/>
    </row>
    <row r="8" spans="1:5" ht="19.5" customHeight="1">
      <c r="A8" s="221"/>
      <c r="B8" s="222"/>
      <c r="C8" s="222"/>
      <c r="D8" s="222"/>
      <c r="E8" s="223"/>
    </row>
    <row r="9" spans="1:5" ht="19.5" customHeight="1">
      <c r="A9" s="221"/>
      <c r="B9" s="222"/>
      <c r="C9" s="222"/>
      <c r="D9" s="222"/>
      <c r="E9" s="223"/>
    </row>
    <row r="10" spans="1:5" ht="19.5" customHeight="1">
      <c r="A10" s="221"/>
      <c r="B10" s="222"/>
      <c r="C10" s="222"/>
      <c r="D10" s="222"/>
      <c r="E10" s="223"/>
    </row>
    <row r="11" spans="1:5" ht="19.5" customHeight="1">
      <c r="A11" s="221"/>
      <c r="B11" s="222"/>
      <c r="C11" s="222"/>
      <c r="D11" s="222"/>
      <c r="E11" s="223"/>
    </row>
    <row r="12" spans="1:5" ht="19.5" customHeight="1">
      <c r="A12" s="221"/>
      <c r="B12" s="222"/>
      <c r="C12" s="222"/>
      <c r="D12" s="222"/>
      <c r="E12" s="223"/>
    </row>
    <row r="13" spans="1:5" ht="19.5" customHeight="1">
      <c r="A13" s="221"/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l'ACEFO</dc:subject>
  <dc:creator>Régie de l'énergie</dc:creator>
  <cp:keywords/>
  <dc:description/>
  <cp:lastModifiedBy>France Nadon</cp:lastModifiedBy>
  <cp:lastPrinted>2010-02-25T20:19:41Z</cp:lastPrinted>
  <dcterms:created xsi:type="dcterms:W3CDTF">2009-06-30T18:48:08Z</dcterms:created>
  <dcterms:modified xsi:type="dcterms:W3CDTF">2022-11-25T19:51:34Z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2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986</vt:lpwstr>
  </property>
  <property fmtid="{D5CDD505-2E9C-101B-9397-08002B2CF9AE}" pid="11" name="Deposa">
    <vt:lpwstr>58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6907500.00000000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16</vt:lpwstr>
  </property>
  <property fmtid="{D5CDD505-2E9C-101B-9397-08002B2CF9AE}" pid="19" name="Suj">
    <vt:lpwstr>Budget de participation de l'ACEFO</vt:lpwstr>
  </property>
  <property fmtid="{D5CDD505-2E9C-101B-9397-08002B2CF9AE}" pid="20" name="Numéroplumit">
    <vt:lpwstr>0165</vt:lpwstr>
  </property>
  <property fmtid="{D5CDD505-2E9C-101B-9397-08002B2CF9AE}" pid="21" name="Cotedepiè">
    <vt:lpwstr>C-ACEFO-0015</vt:lpwstr>
  </property>
  <property fmtid="{D5CDD505-2E9C-101B-9397-08002B2CF9AE}" pid="22" name="Anciennomdudocume">
    <vt:lpwstr>R-4194-2022, Phase 2 - Budget de participation de l'ACEFO.XLS</vt:lpwstr>
  </property>
  <property fmtid="{D5CDD505-2E9C-101B-9397-08002B2CF9AE}" pid="23" name="_dlc_Doc">
    <vt:lpwstr>W2HFWTQUJJY6-1532055623-66</vt:lpwstr>
  </property>
  <property fmtid="{D5CDD505-2E9C-101B-9397-08002B2CF9AE}" pid="24" name="_dlc_DocIdItemGu">
    <vt:lpwstr>af5a5851-83ab-4c4f-a39f-9d85b171a2dc</vt:lpwstr>
  </property>
  <property fmtid="{D5CDD505-2E9C-101B-9397-08002B2CF9AE}" pid="25" name="_dlc_DocIdU">
    <vt:lpwstr>http://s10mtlweb:8081/986/_layouts/15/DocIdRedir.aspx?ID=W2HFWTQUJJY6-1532055623-66, W2HFWTQUJJY6-1532055623-66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C-ACEFO-0015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165.000000000000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