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885"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<sst xmlns="http://schemas.openxmlformats.org/spreadsheetml/2006/main" count="258" uniqueCount="185">
  <si>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</si>
  <si>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</si>
  <si>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</si>
  <si>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</si>
  <si>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</si>
  <si>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</si>
  <si>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</si>
  <si>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</si>
  <si>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</si>
  <si>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</si>
  <si>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</si>
  <si>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</si>
  <si>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</si>
  <si>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</si>
  <si>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</si>
  <si>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</si>
  <si>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</si>
  <si>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</si>
  <si>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</si>
  <si>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</si>
  <si>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</si>
  <si>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</si>
  <si>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</si>
  <si>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</si>
  <si>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</si>
  <si>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</si>
  <si>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</si>
  <si>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</si>
  <si>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</si>
  <si>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</si>
  <si>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</si>
  <si>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</si>
  <si>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</si>
  <si>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</si>
  <si>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</si>
  <si>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</si>
  <si>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</si>
  <si>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</si>
  <si>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</si>
  <si>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</si>
  <si>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</si>
  <si>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</si>
  <si>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</si>
  <si>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</si>
  <si>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</si>
  <si>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</si>
  <si>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</si>
  <si>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</si>
  <si>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</si>
  <si>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</si>
  <si>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</si>
  <si>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</si>
  <si>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</si>
  <si>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</si>
  <si>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</si>
  <si>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</si>
  <si>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</si>
  <si>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</si>
  <si>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</si>
  <si>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</si>
  <si>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</si>
  <si>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</si>
  <si>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</si>
  <si>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</si>
  <si>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</si>
  <si>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</si>
  <si>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</si>
  <si>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</si>
  <si>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</si>
  <si>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</si>
  <si>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</si>
  <si>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</si>
  <si>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</si>
  <si>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</si>
  <si>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</si>
  <si>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</si>
  <si>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</si>
  <si>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</si>
  <si>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</si>
  <si>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</si>
  <si>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</si>
  <si>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</si>
  <si>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</si>
  <si>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</si>
  <si>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</si>
  <si>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</si>
  <si>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</si>
  <si>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</si>
  <si>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</si>
  <si>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</si>
  <si>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</si>
  <si>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</si>
  <si>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</si>
  <si>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</si>
  <si>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</si>
  <si>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</si>
  <si>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</si>
  <si>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</si>
  <si>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</si>
  <si>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</si>
  <si>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</si>
  <si>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</si>
  <si>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</si>
  <si>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</si>
  <si>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</si>
  <si>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</si>
  <si>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</si>
  <si>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</si>
  <si>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</si>
  <si>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</si>
  <si>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</si>
  <si>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</si>
  <si>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</si>
  <si>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</si>
  <si>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</si>
  <si>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</si>
  <si>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</si>
  <si>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</si>
  <si>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</si>
  <si>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</si>
  <si>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</si>
  <si>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</si>
  <si>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</si>
  <si>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</si>
  <si>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</si>
  <si>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</si>
  <si>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</si>
  <si>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</si>
  <si>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</si>
  <si>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</si>
  <si>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</si>
  <si>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</si>
  <si>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</si>
  <si>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</si>
  <si>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</si>
  <si>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</si>
  <si>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</si>
  <si>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</si>
  <si>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</si>
  <si>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</si>
  <si>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</si>
  <si>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</si>
  <si>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</si>
  <si>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</si>
  <si>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</si>
  <si>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</si>
  <si>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</si>
  <si>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</si>
  <si>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</si>
  <si>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</si>
  <si>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</si>
  <si>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</si>
  <si>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</si>
  <si>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</si>
  <si>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</si>
  <si>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</si>
  <si>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</si>
  <si>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</si>
  <si>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</si>
  <si>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</si>
  <si>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</si>
  <si>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</si>
  <si>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</si>
  <si>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</si>
  <si>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</si>
  <si>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</si>
  <si>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</si>
  <si>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</si>
  <si>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</si>
  <si>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</si>
  <si>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</si>
  <si>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</si>
  <si>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R-4195-2022, R-4196-2022, R-4197-2022</t>
  </si>
  <si>
    <t>Octobre 2022 - Novembre 2022</t>
  </si>
  <si>
    <t>Association Hôtellerie Québec et Association Restauration Québec</t>
  </si>
  <si>
    <t>Non</t>
  </si>
  <si>
    <t>Steve Cadrin</t>
  </si>
  <si>
    <t>plus de 15 ans</t>
  </si>
  <si>
    <t>externe</t>
  </si>
  <si>
    <t>2955, rue Jules-Brillant, bureau 301, Laval (Qc) H7P 6B2</t>
  </si>
  <si>
    <t>Marcel Paul Raymond</t>
  </si>
  <si>
    <t>110-2200, Harriet-Quimby, St-Laurent (Qc) H4R 0L2</t>
  </si>
  <si>
    <t>Me Steve Cadrin</t>
  </si>
  <si>
    <t>Laval</t>
  </si>
  <si>
    <t>décembre</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</si>
</sst>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thin"/>
    </border>
    <border>
      <left/>
      <right style="thin"/>
      <top style="hair"/>
      <bottom style="hair"/>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style="thin"/>
      <top style="hair"/>
      <bottom/>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1">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Border="1" applyAlignment="1" applyProtection="1">
      <alignment horizontal="left" vertical="center"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center" vertical="center" wrapText="1"/>
      <protection locked="0"/>
    </xf>
    <xf numFmtId="0" fontId="80" fillId="0" borderId="59"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2"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3"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4"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5" xfId="0" applyFont="1" applyFill="1" applyBorder="1" applyAlignment="1" applyProtection="1">
      <alignment horizontal="left" vertical="center" wrapText="1" indent="1"/>
      <protection/>
    </xf>
    <xf numFmtId="0" fontId="7" fillId="38" borderId="66"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7"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8"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1" applyNumberFormat="1" applyFont="1" applyFill="1" applyBorder="1" applyAlignment="1" applyProtection="1">
      <alignment horizontal="right" vertical="center" wrapText="1" indent="1"/>
      <protection/>
    </xf>
    <xf numFmtId="4" fontId="82" fillId="0" borderId="69" xfId="0" applyNumberFormat="1" applyFont="1" applyFill="1" applyBorder="1" applyAlignment="1" applyProtection="1">
      <alignment horizontal="right" vertical="center" wrapText="1" indent="2"/>
      <protection locked="0"/>
    </xf>
    <xf numFmtId="44" fontId="82" fillId="0" borderId="69" xfId="0" applyNumberFormat="1" applyFont="1" applyBorder="1" applyAlignment="1" applyProtection="1">
      <alignment vertical="center" wrapText="1"/>
      <protection locked="0"/>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61" xfId="0" applyNumberFormat="1" applyFont="1" applyFill="1" applyBorder="1" applyAlignment="1" applyProtection="1">
      <alignment horizontal="right" vertical="center" wrapText="1" indent="2"/>
      <protection locked="0"/>
    </xf>
    <xf numFmtId="44" fontId="82" fillId="0" borderId="61"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1"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1" xfId="0" applyNumberFormat="1" applyFont="1" applyBorder="1" applyAlignment="1" applyProtection="1">
      <alignment horizontal="right" vertical="center" wrapText="1"/>
      <protection locked="0"/>
    </xf>
    <xf numFmtId="166" fontId="82" fillId="0" borderId="61"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1"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2"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1"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3" xfId="0" applyFont="1" applyFill="1" applyBorder="1" applyAlignment="1" applyProtection="1">
      <alignment vertical="center" wrapText="1"/>
      <protection/>
    </xf>
    <xf numFmtId="0" fontId="80" fillId="0" borderId="60" xfId="0" applyFont="1" applyFill="1" applyBorder="1" applyAlignment="1" applyProtection="1">
      <alignment horizontal="left" vertical="center" indent="1"/>
      <protection locked="0"/>
    </xf>
    <xf numFmtId="9" fontId="80" fillId="0" borderId="74" xfId="0" applyNumberFormat="1"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17" fontId="19" fillId="0" borderId="0" xfId="0" applyNumberFormat="1" applyFont="1" applyFill="1" applyAlignment="1" applyProtection="1">
      <alignment horizontal="center"/>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80" fillId="0" borderId="72"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60" xfId="0" applyNumberFormat="1" applyFont="1" applyFill="1" applyBorder="1" applyAlignment="1" applyProtection="1">
      <alignment horizontal="left" vertical="center" wrapText="1" indent="1"/>
      <protection locked="0"/>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59"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5"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5"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8"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6" xfId="0" applyFont="1" applyFill="1" applyBorder="1" applyAlignment="1">
      <alignment vertical="center"/>
    </xf>
    <xf numFmtId="0" fontId="22" fillId="36" borderId="67" xfId="0" applyFont="1" applyFill="1" applyBorder="1" applyAlignment="1">
      <alignment vertical="center"/>
    </xf>
    <xf numFmtId="0" fontId="22" fillId="36" borderId="76" xfId="0" applyFont="1" applyFill="1" applyBorder="1" applyAlignment="1">
      <alignment vertical="center"/>
    </xf>
    <xf numFmtId="0" fontId="22" fillId="36" borderId="59"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73"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2"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2" xfId="46" applyFont="1" applyFill="1" applyBorder="1" applyAlignment="1">
      <alignment horizontal="center" vertical="center" wrapText="1"/>
    </xf>
    <xf numFmtId="0" fontId="0" fillId="0" borderId="68"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59"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6"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6" xfId="0" applyFont="1" applyFill="1" applyBorder="1" applyAlignment="1">
      <alignment/>
    </xf>
    <xf numFmtId="0" fontId="8" fillId="0" borderId="66"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6"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6" xfId="0" applyFont="1" applyFill="1" applyBorder="1" applyAlignment="1" applyProtection="1">
      <alignment horizontal="center"/>
      <protection locked="0"/>
    </xf>
    <xf numFmtId="0" fontId="19" fillId="0" borderId="66" xfId="0" applyFont="1" applyFill="1" applyBorder="1" applyAlignment="1" applyProtection="1">
      <alignment/>
      <protection/>
    </xf>
    <xf numFmtId="0" fontId="8" fillId="0" borderId="66" xfId="0" applyFont="1" applyFill="1" applyBorder="1" applyAlignment="1" applyProtection="1">
      <alignment/>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Monétaire 2"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14">
      <selection activeCell="A17" sqref="A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12" t="s">
        <v>135</v>
      </c>
      <c r="B4" s="313"/>
      <c r="C4" s="313"/>
      <c r="D4" s="313"/>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22" t="s">
        <v>174</v>
      </c>
      <c r="C6" s="323"/>
      <c r="D6" s="324"/>
      <c r="E6" s="4"/>
      <c r="F6" s="4"/>
      <c r="G6" s="4"/>
      <c r="H6" s="4"/>
      <c r="I6" s="4"/>
      <c r="J6" s="4"/>
      <c r="K6" s="4"/>
      <c r="L6" s="4"/>
      <c r="M6" s="4"/>
      <c r="N6" s="4"/>
      <c r="O6" s="4"/>
      <c r="P6" s="4"/>
    </row>
    <row r="7" spans="1:16" ht="18.75" customHeight="1">
      <c r="A7" s="314" t="s">
        <v>67</v>
      </c>
      <c r="B7" s="315"/>
      <c r="C7" s="316"/>
      <c r="D7" s="296" t="s">
        <v>175</v>
      </c>
      <c r="E7" s="4"/>
      <c r="F7" s="4"/>
      <c r="G7" s="4"/>
      <c r="H7" s="4"/>
      <c r="I7" s="4"/>
      <c r="J7" s="4"/>
      <c r="K7" s="4"/>
      <c r="L7" s="4"/>
      <c r="M7" s="4"/>
      <c r="N7" s="4"/>
      <c r="O7" s="4"/>
      <c r="P7" s="4"/>
    </row>
    <row r="8" spans="1:16" ht="18.75" customHeight="1">
      <c r="A8" s="314" t="s">
        <v>134</v>
      </c>
      <c r="B8" s="317"/>
      <c r="C8" s="318"/>
      <c r="D8" s="297">
        <v>0</v>
      </c>
      <c r="E8" s="4"/>
      <c r="F8" s="4"/>
      <c r="G8" s="4"/>
      <c r="H8" s="4"/>
      <c r="I8" s="4"/>
      <c r="J8" s="4"/>
      <c r="K8" s="4"/>
      <c r="L8" s="4"/>
      <c r="M8" s="4"/>
      <c r="N8" s="4"/>
      <c r="O8" s="4"/>
      <c r="P8" s="4"/>
    </row>
    <row r="9" spans="1:16" ht="18.75" customHeight="1">
      <c r="A9" s="319" t="s">
        <v>133</v>
      </c>
      <c r="B9" s="320"/>
      <c r="C9" s="321"/>
      <c r="D9" s="182"/>
      <c r="E9" s="4"/>
      <c r="F9" s="4"/>
      <c r="G9" s="4"/>
      <c r="H9" s="4"/>
      <c r="I9" s="4"/>
      <c r="J9" s="4"/>
      <c r="K9" s="4"/>
      <c r="L9" s="4"/>
      <c r="M9" s="4"/>
      <c r="N9" s="4"/>
      <c r="O9" s="4"/>
      <c r="P9" s="4"/>
    </row>
    <row r="10" spans="1:16" ht="20.25" customHeight="1">
      <c r="A10" s="307" t="s">
        <v>75</v>
      </c>
      <c r="B10" s="308"/>
      <c r="C10" s="308"/>
      <c r="D10" s="309"/>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298" t="s">
        <v>176</v>
      </c>
      <c r="B12" s="299" t="s">
        <v>177</v>
      </c>
      <c r="C12" s="299" t="s">
        <v>178</v>
      </c>
      <c r="D12" s="300" t="s">
        <v>179</v>
      </c>
      <c r="E12" s="9"/>
      <c r="F12" s="4"/>
      <c r="G12" s="4"/>
      <c r="H12" s="4"/>
      <c r="I12" s="4"/>
      <c r="J12" s="4"/>
      <c r="K12" s="4"/>
      <c r="L12" s="4"/>
      <c r="M12" s="4"/>
      <c r="N12" s="4"/>
      <c r="O12" s="4"/>
      <c r="P12" s="4"/>
    </row>
    <row r="13" spans="1:16" ht="27" customHeight="1">
      <c r="A13" s="183"/>
      <c r="B13" s="184"/>
      <c r="C13" s="184"/>
      <c r="D13" s="185"/>
      <c r="E13" s="9"/>
      <c r="F13" s="4"/>
      <c r="G13" s="4"/>
      <c r="H13" s="4"/>
      <c r="I13" s="4"/>
      <c r="J13" s="4"/>
      <c r="K13" s="4"/>
      <c r="L13" s="4"/>
      <c r="M13" s="4"/>
      <c r="N13" s="4"/>
      <c r="O13" s="4"/>
      <c r="P13" s="4"/>
    </row>
    <row r="14" spans="1:16" ht="27" customHeight="1">
      <c r="A14" s="183"/>
      <c r="B14" s="184"/>
      <c r="C14" s="184"/>
      <c r="D14" s="185"/>
      <c r="E14" s="9"/>
      <c r="F14" s="4"/>
      <c r="G14" s="4"/>
      <c r="H14" s="4"/>
      <c r="I14" s="4"/>
      <c r="J14" s="4"/>
      <c r="K14" s="4"/>
      <c r="L14" s="4"/>
      <c r="M14" s="4"/>
      <c r="N14" s="4"/>
      <c r="O14" s="4"/>
      <c r="P14" s="4"/>
    </row>
    <row r="15" spans="1:16" ht="27" customHeight="1">
      <c r="A15" s="186"/>
      <c r="B15" s="187"/>
      <c r="C15" s="187"/>
      <c r="D15" s="188"/>
      <c r="E15" s="9"/>
      <c r="F15" s="4"/>
      <c r="G15" s="4"/>
      <c r="H15" s="4"/>
      <c r="I15" s="4"/>
      <c r="J15" s="4"/>
      <c r="K15" s="4"/>
      <c r="L15" s="4"/>
      <c r="M15" s="4"/>
      <c r="N15" s="4"/>
      <c r="O15" s="4"/>
      <c r="P15" s="4"/>
    </row>
    <row r="16" spans="1:16" ht="20.25" customHeight="1">
      <c r="A16" s="294" t="s">
        <v>46</v>
      </c>
      <c r="B16" s="177" t="s">
        <v>68</v>
      </c>
      <c r="C16" s="177" t="s">
        <v>69</v>
      </c>
      <c r="D16" s="178" t="s">
        <v>15</v>
      </c>
      <c r="E16" s="9"/>
      <c r="F16" s="4"/>
      <c r="G16" s="4"/>
      <c r="H16" s="4"/>
      <c r="I16" s="4"/>
      <c r="J16" s="4"/>
      <c r="K16" s="4"/>
      <c r="L16" s="4"/>
      <c r="M16" s="4"/>
      <c r="N16" s="4"/>
      <c r="O16" s="4"/>
      <c r="P16" s="4"/>
    </row>
    <row r="17" spans="1:16" ht="27" customHeight="1">
      <c r="A17" s="301" t="s">
        <v>180</v>
      </c>
      <c r="B17" s="302" t="s">
        <v>177</v>
      </c>
      <c r="C17" s="302" t="s">
        <v>178</v>
      </c>
      <c r="D17" s="303" t="s">
        <v>181</v>
      </c>
      <c r="E17" s="9"/>
      <c r="F17" s="4"/>
      <c r="G17" s="4"/>
      <c r="H17" s="4"/>
      <c r="I17" s="4"/>
      <c r="J17" s="4"/>
      <c r="K17" s="4"/>
      <c r="L17" s="4"/>
      <c r="M17" s="4"/>
      <c r="N17" s="4"/>
      <c r="O17" s="4"/>
      <c r="P17" s="4"/>
    </row>
    <row r="18" spans="1:16" ht="27" customHeight="1">
      <c r="A18" s="183"/>
      <c r="B18" s="184"/>
      <c r="C18" s="184"/>
      <c r="D18" s="185"/>
      <c r="E18" s="9"/>
      <c r="F18" s="4"/>
      <c r="G18" s="4"/>
      <c r="H18" s="4"/>
      <c r="I18" s="4"/>
      <c r="J18" s="4"/>
      <c r="K18" s="4"/>
      <c r="L18" s="4"/>
      <c r="M18" s="4"/>
      <c r="N18" s="4"/>
      <c r="O18" s="4"/>
      <c r="P18" s="4"/>
    </row>
    <row r="19" spans="1:16" ht="27" customHeight="1">
      <c r="A19" s="183"/>
      <c r="B19" s="184"/>
      <c r="C19" s="184"/>
      <c r="D19" s="185"/>
      <c r="E19" s="9"/>
      <c r="F19" s="4"/>
      <c r="G19" s="4"/>
      <c r="H19" s="4"/>
      <c r="I19" s="4"/>
      <c r="J19" s="4"/>
      <c r="K19" s="4"/>
      <c r="L19" s="4"/>
      <c r="M19" s="4"/>
      <c r="N19" s="4"/>
      <c r="O19" s="4"/>
      <c r="P19" s="4"/>
    </row>
    <row r="20" spans="1:16" ht="27" customHeight="1">
      <c r="A20" s="186"/>
      <c r="B20" s="187"/>
      <c r="C20" s="187"/>
      <c r="D20" s="188"/>
      <c r="E20" s="9"/>
      <c r="F20" s="4"/>
      <c r="G20" s="4"/>
      <c r="H20" s="4"/>
      <c r="I20" s="4"/>
      <c r="J20" s="4"/>
      <c r="K20" s="4"/>
      <c r="L20" s="4"/>
      <c r="M20" s="4"/>
      <c r="N20" s="4"/>
      <c r="O20" s="4"/>
      <c r="P20" s="4"/>
    </row>
    <row r="21" spans="1:16" ht="20.25" customHeight="1">
      <c r="A21" s="295" t="s">
        <v>47</v>
      </c>
      <c r="B21" s="177" t="s">
        <v>68</v>
      </c>
      <c r="C21" s="177" t="s">
        <v>69</v>
      </c>
      <c r="D21" s="178" t="s">
        <v>15</v>
      </c>
      <c r="E21" s="9"/>
      <c r="F21" s="4"/>
      <c r="G21" s="4"/>
      <c r="H21" s="4"/>
      <c r="I21" s="4"/>
      <c r="J21" s="4"/>
      <c r="K21" s="4"/>
      <c r="L21" s="4"/>
      <c r="M21" s="4"/>
      <c r="N21" s="4"/>
      <c r="O21" s="4"/>
      <c r="P21" s="4"/>
    </row>
    <row r="22" spans="1:16" ht="27" customHeight="1">
      <c r="A22" s="189"/>
      <c r="B22" s="310" t="s">
        <v>17</v>
      </c>
      <c r="C22" s="310" t="s">
        <v>17</v>
      </c>
      <c r="D22" s="191"/>
      <c r="E22" s="9"/>
      <c r="F22" s="4"/>
      <c r="G22" s="4"/>
      <c r="H22" s="4"/>
      <c r="I22" s="4"/>
      <c r="J22" s="4"/>
      <c r="K22" s="4"/>
      <c r="L22" s="4"/>
      <c r="M22" s="4"/>
      <c r="N22" s="4"/>
      <c r="O22" s="4"/>
      <c r="P22" s="4"/>
    </row>
    <row r="23" spans="1:16" ht="27" customHeight="1">
      <c r="A23" s="190"/>
      <c r="B23" s="311"/>
      <c r="C23" s="311"/>
      <c r="D23" s="192"/>
      <c r="E23" s="9"/>
      <c r="F23" s="4"/>
      <c r="G23" s="4"/>
      <c r="H23" s="4"/>
      <c r="I23" s="4"/>
      <c r="J23" s="4"/>
      <c r="K23" s="4"/>
      <c r="L23" s="4"/>
      <c r="M23" s="4"/>
      <c r="N23" s="4"/>
      <c r="O23" s="4"/>
      <c r="P23" s="4"/>
    </row>
    <row r="24" spans="1:16" ht="19.5" customHeight="1">
      <c r="A24" s="295" t="s">
        <v>48</v>
      </c>
      <c r="B24" s="177" t="s">
        <v>68</v>
      </c>
      <c r="C24" s="177" t="s">
        <v>69</v>
      </c>
      <c r="D24" s="178" t="s">
        <v>15</v>
      </c>
      <c r="E24" s="9"/>
      <c r="F24" s="4"/>
      <c r="G24" s="4"/>
      <c r="H24" s="4"/>
      <c r="I24" s="4"/>
      <c r="J24" s="4"/>
      <c r="K24" s="4"/>
      <c r="L24" s="4"/>
      <c r="M24" s="4"/>
      <c r="N24" s="4"/>
      <c r="O24" s="4"/>
      <c r="P24" s="4"/>
    </row>
    <row r="25" spans="1:16" ht="27" customHeight="1">
      <c r="A25" s="193"/>
      <c r="B25" s="310" t="s">
        <v>17</v>
      </c>
      <c r="C25" s="195"/>
      <c r="D25" s="191"/>
      <c r="E25" s="9"/>
      <c r="F25" s="4"/>
      <c r="G25" s="4"/>
      <c r="H25" s="4"/>
      <c r="I25" s="4"/>
      <c r="J25" s="4"/>
      <c r="K25" s="4"/>
      <c r="L25" s="4"/>
      <c r="M25" s="4"/>
      <c r="N25" s="4"/>
      <c r="O25" s="4"/>
      <c r="P25" s="4"/>
    </row>
    <row r="26" spans="1:16" ht="27" customHeight="1">
      <c r="A26" s="194"/>
      <c r="B26" s="311"/>
      <c r="C26" s="196"/>
      <c r="D26" s="197"/>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5" t="s">
        <v>70</v>
      </c>
      <c r="B28" s="306"/>
      <c r="C28" s="306"/>
      <c r="D28" s="306"/>
      <c r="E28" s="9"/>
      <c r="F28" s="4"/>
      <c r="G28" s="4"/>
      <c r="H28" s="4"/>
      <c r="I28" s="4"/>
      <c r="J28" s="4"/>
      <c r="K28" s="4"/>
      <c r="L28" s="4"/>
      <c r="M28" s="4"/>
      <c r="N28" s="4"/>
      <c r="O28" s="4"/>
      <c r="P28" s="4"/>
    </row>
    <row r="29" spans="1:16" ht="14.25" customHeight="1">
      <c r="A29" s="305" t="s">
        <v>71</v>
      </c>
      <c r="B29" s="306"/>
      <c r="C29" s="306"/>
      <c r="D29" s="306"/>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6:D6"/>
    <mergeCell ref="A29:D29"/>
    <mergeCell ref="A28:D28"/>
    <mergeCell ref="A10:D10"/>
    <mergeCell ref="B22:B23"/>
    <mergeCell ref="C22:C23"/>
    <mergeCell ref="A4:D4"/>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22">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12" t="s">
        <v>144</v>
      </c>
      <c r="B3" s="313"/>
      <c r="C3" s="313"/>
      <c r="D3" s="313"/>
      <c r="E3" s="11"/>
      <c r="F3" s="4"/>
      <c r="G3" s="4"/>
      <c r="H3" s="4"/>
      <c r="I3" s="4"/>
      <c r="J3" s="4"/>
      <c r="K3" s="4"/>
      <c r="L3" s="4"/>
      <c r="M3" s="4"/>
      <c r="N3" s="4"/>
      <c r="O3" s="4"/>
      <c r="P3" s="4"/>
    </row>
    <row r="4" spans="1:16" ht="26.25" customHeight="1">
      <c r="A4" s="173" t="s">
        <v>0</v>
      </c>
      <c r="B4" s="126" t="str">
        <f>Identification!B5</f>
        <v>R-4195-2022, R-4196-2022, R-4197-2022</v>
      </c>
      <c r="C4" s="200" t="s">
        <v>16</v>
      </c>
      <c r="D4" s="127" t="str">
        <f>Identification!D5</f>
        <v>Octobre 2022 - Novembre 2022</v>
      </c>
      <c r="E4" s="11"/>
      <c r="F4" s="4"/>
      <c r="G4" s="4"/>
      <c r="H4" s="4"/>
      <c r="I4" s="4"/>
      <c r="J4" s="4"/>
      <c r="K4" s="4"/>
      <c r="L4" s="4"/>
      <c r="M4" s="4"/>
      <c r="N4" s="4"/>
      <c r="O4" s="4"/>
      <c r="P4" s="4"/>
    </row>
    <row r="5" spans="1:16" ht="26.25" customHeight="1">
      <c r="A5" s="175" t="s">
        <v>1</v>
      </c>
      <c r="B5" s="325" t="str">
        <f>Identification!B6:D6</f>
        <v>Association Hôtellerie Québec et Association Restauration Québec</v>
      </c>
      <c r="C5" s="326"/>
      <c r="D5" s="327"/>
      <c r="E5" s="11"/>
      <c r="F5" s="111"/>
      <c r="G5" s="111"/>
      <c r="H5" s="4"/>
      <c r="I5" s="4"/>
      <c r="J5" s="4"/>
      <c r="K5" s="4"/>
      <c r="L5" s="4"/>
      <c r="M5" s="4"/>
      <c r="N5" s="4"/>
      <c r="O5" s="4"/>
      <c r="P5" s="4"/>
    </row>
    <row r="6" spans="1:16" ht="22.5" customHeight="1">
      <c r="A6" s="338" t="s">
        <v>20</v>
      </c>
      <c r="B6" s="339"/>
      <c r="C6" s="339"/>
      <c r="D6" s="340"/>
      <c r="E6" s="11"/>
      <c r="F6" s="4"/>
      <c r="G6" s="4"/>
      <c r="H6" s="4"/>
      <c r="I6" s="4"/>
      <c r="J6" s="4"/>
      <c r="K6" s="4"/>
      <c r="L6" s="4"/>
      <c r="M6" s="4"/>
      <c r="N6" s="4"/>
      <c r="O6" s="4"/>
      <c r="P6" s="4"/>
    </row>
    <row r="7" spans="1:16" ht="19.5" customHeight="1">
      <c r="A7" s="201" t="s">
        <v>2</v>
      </c>
      <c r="B7" s="337" t="s">
        <v>131</v>
      </c>
      <c r="C7" s="337"/>
      <c r="D7" s="202" t="s">
        <v>3</v>
      </c>
      <c r="E7" s="9"/>
      <c r="F7" s="4"/>
      <c r="G7" s="4"/>
      <c r="H7" s="4"/>
      <c r="I7" s="4"/>
      <c r="J7" s="4"/>
      <c r="K7" s="4"/>
      <c r="L7" s="4"/>
      <c r="M7" s="4"/>
      <c r="N7" s="4"/>
      <c r="O7" s="4"/>
      <c r="P7" s="4"/>
    </row>
    <row r="8" spans="1:16" ht="15.75" customHeight="1">
      <c r="A8" s="203"/>
      <c r="B8" s="204" t="s">
        <v>52</v>
      </c>
      <c r="C8" s="204" t="s">
        <v>53</v>
      </c>
      <c r="D8" s="205" t="s">
        <v>55</v>
      </c>
      <c r="E8" s="9"/>
      <c r="F8" s="4"/>
      <c r="G8" s="4"/>
      <c r="H8" s="4"/>
      <c r="I8" s="4"/>
      <c r="J8" s="4"/>
      <c r="K8" s="4"/>
      <c r="L8" s="4"/>
      <c r="M8" s="4"/>
      <c r="N8" s="4"/>
      <c r="O8" s="4"/>
      <c r="P8" s="4"/>
    </row>
    <row r="9" spans="1:16" ht="18" customHeight="1">
      <c r="A9" s="206" t="s">
        <v>115</v>
      </c>
      <c r="B9" s="292">
        <f>Honoraires!C14</f>
        <v>24</v>
      </c>
      <c r="C9" s="292">
        <f>Honoraires!D14</f>
        <v>15.5</v>
      </c>
      <c r="D9" s="128">
        <f>Honoraires!H14</f>
        <v>11850</v>
      </c>
      <c r="E9" s="9"/>
      <c r="F9" s="4"/>
      <c r="G9" s="4"/>
      <c r="H9" s="4"/>
      <c r="I9" s="4"/>
      <c r="J9" s="4"/>
      <c r="K9" s="4"/>
      <c r="L9" s="4"/>
      <c r="M9" s="4"/>
      <c r="N9" s="4"/>
      <c r="O9" s="4"/>
      <c r="P9" s="4"/>
    </row>
    <row r="10" spans="1:16" ht="10.5" customHeight="1">
      <c r="A10" s="207"/>
      <c r="B10" s="1" t="s">
        <v>155</v>
      </c>
      <c r="C10" s="1" t="s">
        <v>156</v>
      </c>
      <c r="D10" s="2" t="s">
        <v>157</v>
      </c>
      <c r="E10" s="9"/>
      <c r="F10" s="4"/>
      <c r="G10" s="4"/>
      <c r="H10" s="4"/>
      <c r="I10" s="4"/>
      <c r="J10" s="4"/>
      <c r="K10" s="4"/>
      <c r="L10" s="4"/>
      <c r="M10" s="4"/>
      <c r="N10" s="4"/>
      <c r="O10" s="4"/>
      <c r="P10" s="4"/>
    </row>
    <row r="11" spans="1:16" ht="18" customHeight="1">
      <c r="A11" s="206" t="s">
        <v>116</v>
      </c>
      <c r="B11" s="292">
        <f>Honoraires!C20</f>
        <v>4</v>
      </c>
      <c r="C11" s="292">
        <f>Honoraires!D20</f>
        <v>15</v>
      </c>
      <c r="D11" s="128">
        <f>Honoraires!H20</f>
        <v>4560</v>
      </c>
      <c r="E11" s="9"/>
      <c r="F11" s="4"/>
      <c r="G11" s="4"/>
      <c r="H11" s="4"/>
      <c r="I11" s="4"/>
      <c r="J11" s="4"/>
      <c r="K11" s="4"/>
      <c r="L11" s="4"/>
      <c r="M11" s="4"/>
      <c r="N11" s="4"/>
      <c r="O11" s="4"/>
      <c r="P11" s="4"/>
    </row>
    <row r="12" spans="1:16" ht="10.5" customHeight="1">
      <c r="A12" s="207"/>
      <c r="B12" s="1" t="s">
        <v>158</v>
      </c>
      <c r="C12" s="1" t="s">
        <v>159</v>
      </c>
      <c r="D12" s="2" t="s">
        <v>160</v>
      </c>
      <c r="E12" s="9"/>
      <c r="F12" s="4"/>
      <c r="G12" s="4"/>
      <c r="H12" s="4"/>
      <c r="I12" s="4"/>
      <c r="J12" s="4"/>
      <c r="K12" s="4"/>
      <c r="L12" s="4"/>
      <c r="M12" s="4"/>
      <c r="N12" s="4"/>
      <c r="O12" s="4"/>
      <c r="P12" s="4"/>
    </row>
    <row r="13" spans="1:16" ht="18" customHeight="1">
      <c r="A13" s="206" t="s">
        <v>117</v>
      </c>
      <c r="B13" s="292">
        <f>Honoraires!C24</f>
        <v>0</v>
      </c>
      <c r="C13" s="292">
        <f>Honoraires!D24</f>
        <v>0</v>
      </c>
      <c r="D13" s="128">
        <f>Honoraires!H24</f>
        <v>0</v>
      </c>
      <c r="E13" s="9"/>
      <c r="F13" s="4"/>
      <c r="G13" s="4"/>
      <c r="H13" s="4"/>
      <c r="I13" s="4"/>
      <c r="J13" s="4"/>
      <c r="K13" s="4"/>
      <c r="L13" s="4"/>
      <c r="M13" s="4"/>
      <c r="N13" s="4"/>
      <c r="O13" s="4"/>
      <c r="P13" s="4"/>
    </row>
    <row r="14" spans="1:16" ht="10.5" customHeight="1">
      <c r="A14" s="207"/>
      <c r="B14" s="1" t="s">
        <v>161</v>
      </c>
      <c r="C14" s="1" t="s">
        <v>162</v>
      </c>
      <c r="D14" s="2" t="s">
        <v>163</v>
      </c>
      <c r="E14" s="9"/>
      <c r="F14" s="4"/>
      <c r="G14" s="4"/>
      <c r="H14" s="4"/>
      <c r="I14" s="4"/>
      <c r="J14" s="4"/>
      <c r="K14" s="4"/>
      <c r="L14" s="4"/>
      <c r="M14" s="4"/>
      <c r="N14" s="4"/>
      <c r="O14" s="4"/>
      <c r="P14" s="4"/>
    </row>
    <row r="15" spans="1:16" ht="18" customHeight="1">
      <c r="A15" s="206" t="s">
        <v>118</v>
      </c>
      <c r="B15" s="292">
        <f>Honoraires!C28</f>
        <v>0</v>
      </c>
      <c r="C15" s="292">
        <f>Honoraires!D28</f>
        <v>0</v>
      </c>
      <c r="D15" s="128">
        <f>Honoraires!H28</f>
        <v>0</v>
      </c>
      <c r="E15" s="9"/>
      <c r="F15" s="4"/>
      <c r="G15" s="4"/>
      <c r="H15" s="4"/>
      <c r="I15" s="4"/>
      <c r="J15" s="4"/>
      <c r="K15" s="4"/>
      <c r="L15" s="4"/>
      <c r="M15" s="4"/>
      <c r="N15" s="4"/>
      <c r="O15" s="4"/>
      <c r="P15" s="4"/>
    </row>
    <row r="16" spans="1:16" ht="10.5" customHeight="1">
      <c r="A16" s="207"/>
      <c r="B16" s="1" t="s">
        <v>164</v>
      </c>
      <c r="C16" s="1" t="s">
        <v>165</v>
      </c>
      <c r="D16" s="2" t="s">
        <v>166</v>
      </c>
      <c r="E16" s="9"/>
      <c r="F16" s="4"/>
      <c r="G16" s="4"/>
      <c r="H16" s="4"/>
      <c r="I16" s="4"/>
      <c r="J16" s="4"/>
      <c r="K16" s="4"/>
      <c r="L16" s="4"/>
      <c r="M16" s="4"/>
      <c r="N16" s="4"/>
      <c r="O16" s="4"/>
      <c r="P16" s="4"/>
    </row>
    <row r="17" spans="1:16" ht="22.5" customHeight="1">
      <c r="A17" s="234" t="s">
        <v>57</v>
      </c>
      <c r="B17" s="235">
        <f>B9+B11+B13+B15</f>
        <v>28</v>
      </c>
      <c r="C17" s="235">
        <f>C9+C11+C13+C15</f>
        <v>30.5</v>
      </c>
      <c r="D17" s="236">
        <f>D9+D11+D13+D15</f>
        <v>16410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4" t="s">
        <v>56</v>
      </c>
      <c r="B19" s="335"/>
      <c r="C19" s="335"/>
      <c r="D19" s="336"/>
      <c r="E19" s="9"/>
      <c r="F19" s="4"/>
      <c r="G19" s="4"/>
      <c r="H19" s="4"/>
      <c r="I19" s="4"/>
      <c r="J19" s="4"/>
      <c r="K19" s="4"/>
      <c r="L19" s="4"/>
      <c r="M19" s="4"/>
      <c r="N19" s="4"/>
      <c r="O19" s="4"/>
      <c r="P19" s="4"/>
    </row>
    <row r="20" spans="1:16" ht="33" customHeight="1">
      <c r="A20" s="331" t="s">
        <v>21</v>
      </c>
      <c r="B20" s="332"/>
      <c r="C20" s="333"/>
      <c r="D20" s="214" t="s">
        <v>4</v>
      </c>
      <c r="E20" s="4"/>
      <c r="F20" s="4"/>
      <c r="G20" s="4"/>
      <c r="H20" s="4"/>
      <c r="I20" s="4"/>
      <c r="J20" s="4"/>
      <c r="K20" s="4"/>
      <c r="L20" s="4"/>
      <c r="M20" s="4"/>
      <c r="N20" s="4"/>
      <c r="O20" s="4"/>
      <c r="P20" s="4"/>
    </row>
    <row r="21" spans="1:16" ht="19.5" customHeight="1">
      <c r="A21" s="350" t="s">
        <v>22</v>
      </c>
      <c r="B21" s="351"/>
      <c r="C21" s="352"/>
      <c r="D21" s="129">
        <f>ROUND(0.03*D17,2)</f>
        <v>492.3</v>
      </c>
      <c r="E21" s="4"/>
      <c r="F21" s="4"/>
      <c r="G21" s="4"/>
      <c r="H21" s="4"/>
      <c r="I21" s="4"/>
      <c r="J21" s="4"/>
      <c r="K21" s="4"/>
      <c r="L21" s="4"/>
      <c r="M21" s="4"/>
      <c r="N21" s="4"/>
      <c r="O21" s="4"/>
      <c r="P21" s="4"/>
    </row>
    <row r="22" spans="1:16" ht="10.5" customHeight="1">
      <c r="A22" s="208"/>
      <c r="B22" s="209"/>
      <c r="C22" s="210"/>
      <c r="D22" s="2" t="s">
        <v>150</v>
      </c>
      <c r="E22" s="4"/>
      <c r="F22" s="4"/>
      <c r="G22" s="4"/>
      <c r="H22" s="4"/>
      <c r="I22" s="4"/>
      <c r="J22" s="4"/>
      <c r="K22" s="4"/>
      <c r="L22" s="4"/>
      <c r="M22" s="4"/>
      <c r="N22" s="4"/>
      <c r="O22" s="4"/>
      <c r="P22" s="4"/>
    </row>
    <row r="23" spans="1:16" ht="19.5" customHeight="1">
      <c r="A23" s="350" t="s">
        <v>5</v>
      </c>
      <c r="B23" s="353"/>
      <c r="C23" s="354"/>
      <c r="D23" s="128">
        <f>'Dépenses '!F21</f>
        <v>0</v>
      </c>
      <c r="E23" s="4"/>
      <c r="F23" s="4"/>
      <c r="G23" s="4"/>
      <c r="H23" s="4"/>
      <c r="I23" s="4"/>
      <c r="J23" s="4"/>
      <c r="K23" s="4"/>
      <c r="L23" s="4"/>
      <c r="M23" s="4"/>
      <c r="N23" s="4"/>
      <c r="O23" s="4"/>
      <c r="P23" s="4"/>
    </row>
    <row r="24" spans="1:16" ht="10.5" customHeight="1">
      <c r="A24" s="208"/>
      <c r="B24" s="209"/>
      <c r="C24" s="210"/>
      <c r="D24" s="2" t="s">
        <v>168</v>
      </c>
      <c r="E24" s="9"/>
      <c r="F24" s="9"/>
      <c r="G24" s="4"/>
      <c r="H24" s="4"/>
      <c r="I24" s="4"/>
      <c r="J24" s="4"/>
      <c r="K24" s="4"/>
      <c r="L24" s="4"/>
      <c r="M24" s="4"/>
      <c r="N24" s="4"/>
      <c r="O24" s="4"/>
      <c r="P24" s="4"/>
    </row>
    <row r="25" spans="1:16" ht="19.5" customHeight="1">
      <c r="A25" s="355" t="s">
        <v>119</v>
      </c>
      <c r="B25" s="356"/>
      <c r="C25" s="357"/>
      <c r="D25" s="128">
        <f>'Dépenses '!F27</f>
        <v>0</v>
      </c>
      <c r="E25" s="9"/>
      <c r="F25" s="4"/>
      <c r="G25" s="4"/>
      <c r="H25" s="4"/>
      <c r="I25" s="4"/>
      <c r="J25" s="4"/>
      <c r="K25" s="4"/>
      <c r="L25" s="4"/>
      <c r="M25" s="4"/>
      <c r="N25" s="4"/>
      <c r="O25" s="4"/>
      <c r="P25" s="4"/>
    </row>
    <row r="26" spans="1:16" ht="10.5" customHeight="1">
      <c r="A26" s="211"/>
      <c r="B26" s="212"/>
      <c r="C26" s="213"/>
      <c r="D26" s="118" t="s">
        <v>169</v>
      </c>
      <c r="E26" s="9"/>
      <c r="F26" s="9"/>
      <c r="G26" s="4"/>
      <c r="H26" s="4"/>
      <c r="I26" s="4"/>
      <c r="J26" s="4"/>
      <c r="K26" s="4"/>
      <c r="L26" s="4"/>
      <c r="M26" s="4"/>
      <c r="N26" s="4"/>
      <c r="O26" s="4"/>
      <c r="P26" s="4"/>
    </row>
    <row r="27" spans="1:16" ht="22.5" customHeight="1">
      <c r="A27" s="347" t="s">
        <v>59</v>
      </c>
      <c r="B27" s="348"/>
      <c r="C27" s="349"/>
      <c r="D27" s="237">
        <f>D21+D23+D25</f>
        <v>492.3</v>
      </c>
      <c r="E27" s="9"/>
      <c r="F27" s="4"/>
      <c r="G27" s="4"/>
      <c r="H27" s="4"/>
      <c r="I27" s="4"/>
      <c r="J27" s="4"/>
      <c r="K27" s="4"/>
      <c r="L27" s="4"/>
      <c r="M27" s="4"/>
      <c r="N27" s="4"/>
      <c r="O27" s="4"/>
      <c r="P27" s="4"/>
    </row>
    <row r="28" spans="1:16" ht="10.5" customHeight="1">
      <c r="A28" s="215"/>
      <c r="B28" s="216"/>
      <c r="C28" s="217"/>
      <c r="D28" s="218" t="s">
        <v>171</v>
      </c>
      <c r="E28" s="33"/>
      <c r="F28" s="33"/>
      <c r="G28" s="90"/>
      <c r="H28" s="90"/>
      <c r="I28" s="90"/>
      <c r="J28" s="90"/>
      <c r="K28" s="90"/>
      <c r="L28" s="90"/>
      <c r="M28" s="90"/>
      <c r="N28" s="90"/>
      <c r="O28" s="90"/>
      <c r="P28" s="90"/>
    </row>
    <row r="29" spans="1:16" ht="22.5" customHeight="1">
      <c r="A29" s="328" t="s">
        <v>126</v>
      </c>
      <c r="B29" s="329"/>
      <c r="C29" s="330"/>
      <c r="D29" s="237">
        <f>'Séances de travail'!G20</f>
        <v>0</v>
      </c>
      <c r="E29" s="33"/>
      <c r="F29" s="33"/>
      <c r="G29" s="90"/>
      <c r="H29" s="90"/>
      <c r="I29" s="90"/>
      <c r="J29" s="90"/>
      <c r="K29" s="90"/>
      <c r="L29" s="90"/>
      <c r="M29" s="90"/>
      <c r="N29" s="90"/>
      <c r="O29" s="90"/>
      <c r="P29" s="90"/>
    </row>
    <row r="30" spans="1:16" ht="10.5" customHeight="1">
      <c r="A30" s="215"/>
      <c r="B30" s="216"/>
      <c r="C30" s="217"/>
      <c r="D30" s="219" t="s">
        <v>170</v>
      </c>
      <c r="E30" s="33"/>
      <c r="F30" s="33"/>
      <c r="G30" s="90"/>
      <c r="H30" s="90"/>
      <c r="I30" s="90"/>
      <c r="J30" s="90"/>
      <c r="K30" s="90"/>
      <c r="L30" s="90"/>
      <c r="M30" s="90"/>
      <c r="N30" s="90"/>
      <c r="O30" s="90"/>
      <c r="P30" s="90"/>
    </row>
    <row r="31" spans="1:16" ht="22.5" customHeight="1">
      <c r="A31" s="358" t="s">
        <v>111</v>
      </c>
      <c r="B31" s="359"/>
      <c r="C31" s="360"/>
      <c r="D31" s="238">
        <f>D17+D27+D29</f>
        <v>16902.3</v>
      </c>
      <c r="E31" s="9"/>
      <c r="F31" s="4"/>
      <c r="G31" s="4"/>
      <c r="H31" s="4"/>
      <c r="I31" s="4"/>
      <c r="J31" s="4"/>
      <c r="K31" s="4"/>
      <c r="L31" s="4"/>
      <c r="M31" s="4"/>
      <c r="N31" s="4"/>
      <c r="O31" s="4"/>
      <c r="P31" s="4"/>
    </row>
    <row r="32" spans="1:16" ht="12" customHeight="1">
      <c r="A32" s="220"/>
      <c r="B32" s="221"/>
      <c r="C32" s="222"/>
      <c r="D32" s="219" t="s">
        <v>152</v>
      </c>
      <c r="E32" s="9"/>
      <c r="F32" s="9"/>
      <c r="G32" s="4"/>
      <c r="H32" s="4"/>
      <c r="I32" s="4"/>
      <c r="J32" s="4"/>
      <c r="K32" s="4"/>
      <c r="L32" s="4"/>
      <c r="M32" s="4"/>
      <c r="N32" s="4"/>
      <c r="O32" s="4"/>
      <c r="P32" s="4"/>
    </row>
    <row r="33" spans="1:16" ht="22.5" customHeight="1">
      <c r="A33" s="344" t="s">
        <v>137</v>
      </c>
      <c r="B33" s="345"/>
      <c r="C33" s="346"/>
      <c r="D33" s="198"/>
      <c r="E33" s="9"/>
      <c r="F33" s="4"/>
      <c r="G33" s="4"/>
      <c r="H33" s="4"/>
      <c r="I33" s="4"/>
      <c r="J33" s="4"/>
      <c r="K33" s="4"/>
      <c r="L33" s="4"/>
      <c r="M33" s="4"/>
      <c r="N33" s="4"/>
      <c r="O33" s="4"/>
      <c r="P33" s="4"/>
    </row>
    <row r="34" spans="1:16" ht="13.5" customHeight="1">
      <c r="A34" s="223"/>
      <c r="B34" s="224"/>
      <c r="C34" s="225"/>
      <c r="D34" s="226" t="s">
        <v>151</v>
      </c>
      <c r="E34" s="9"/>
      <c r="F34" s="9"/>
      <c r="G34" s="4"/>
      <c r="H34" s="4"/>
      <c r="I34" s="4"/>
      <c r="J34" s="4"/>
      <c r="K34" s="4"/>
      <c r="L34" s="4"/>
      <c r="M34" s="4"/>
      <c r="N34" s="4"/>
      <c r="O34" s="4"/>
      <c r="P34" s="4"/>
    </row>
    <row r="35" spans="1:16" ht="22.5" customHeight="1">
      <c r="A35" s="291" t="s">
        <v>138</v>
      </c>
      <c r="B35" s="227"/>
      <c r="C35" s="199"/>
      <c r="D35" s="239" t="e">
        <f>ROUND((D31-C35)/C35,4)</f>
        <v>#DIV/0!</v>
      </c>
      <c r="E35" s="9"/>
      <c r="F35" s="9"/>
      <c r="G35" s="4"/>
      <c r="H35" s="4"/>
      <c r="I35" s="4"/>
      <c r="J35" s="4"/>
      <c r="K35" s="4"/>
      <c r="L35" s="4"/>
      <c r="M35" s="4"/>
      <c r="N35" s="4"/>
      <c r="O35" s="4"/>
      <c r="P35" s="4"/>
    </row>
    <row r="36" spans="1:16" ht="38.25" customHeight="1">
      <c r="A36" s="341" t="s">
        <v>112</v>
      </c>
      <c r="B36" s="342"/>
      <c r="C36" s="342"/>
      <c r="D36" s="34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3">
      <selection activeCell="E10" sqref="E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46" t="s">
        <v>79</v>
      </c>
      <c r="I1" s="4"/>
      <c r="J1" s="4"/>
      <c r="K1" s="4"/>
      <c r="L1" s="4"/>
      <c r="M1" s="4"/>
      <c r="N1" s="4"/>
      <c r="O1" s="4"/>
      <c r="P1" s="4"/>
      <c r="Q1" s="4"/>
    </row>
    <row r="2" spans="2:17" ht="22.5" customHeight="1">
      <c r="B2" s="150"/>
      <c r="C2" s="150"/>
      <c r="D2" s="150"/>
      <c r="E2" s="150"/>
      <c r="F2" s="153"/>
      <c r="G2" s="152"/>
      <c r="H2" s="246" t="s">
        <v>3</v>
      </c>
      <c r="I2" s="4"/>
      <c r="J2" s="4"/>
      <c r="K2" s="4"/>
      <c r="L2" s="4"/>
      <c r="M2" s="4"/>
      <c r="N2" s="4"/>
      <c r="O2" s="4"/>
      <c r="P2" s="4"/>
      <c r="Q2" s="4"/>
    </row>
    <row r="3" spans="1:17" ht="36.75" customHeight="1">
      <c r="A3" s="312" t="s">
        <v>136</v>
      </c>
      <c r="B3" s="342"/>
      <c r="C3" s="342"/>
      <c r="D3" s="342"/>
      <c r="E3" s="342"/>
      <c r="F3" s="342"/>
      <c r="G3" s="342"/>
      <c r="H3" s="342"/>
      <c r="I3" s="11"/>
      <c r="J3" s="11"/>
      <c r="K3" s="11"/>
      <c r="L3" s="11"/>
      <c r="M3" s="11"/>
      <c r="N3" s="11"/>
      <c r="O3" s="11"/>
      <c r="P3" s="11"/>
      <c r="Q3" s="11"/>
    </row>
    <row r="4" spans="1:17" ht="26.25" customHeight="1">
      <c r="A4" s="154" t="s">
        <v>0</v>
      </c>
      <c r="B4" s="130"/>
      <c r="C4" s="155" t="str">
        <f>Identification!B5</f>
        <v>R-4195-2022, R-4196-2022, R-4197-2022</v>
      </c>
      <c r="D4" s="388" t="s">
        <v>16</v>
      </c>
      <c r="E4" s="389"/>
      <c r="F4" s="383" t="str">
        <f>Identification!D5</f>
        <v>Octobre 2022 - Novembre 2022</v>
      </c>
      <c r="G4" s="384"/>
      <c r="H4" s="385"/>
      <c r="I4" s="11"/>
      <c r="J4" s="11"/>
      <c r="K4" s="11"/>
      <c r="L4" s="11"/>
      <c r="M4" s="11"/>
      <c r="N4" s="11"/>
      <c r="O4" s="11"/>
      <c r="P4" s="11"/>
      <c r="Q4" s="11"/>
    </row>
    <row r="5" spans="1:17" ht="26.25" customHeight="1">
      <c r="A5" s="131" t="s">
        <v>1</v>
      </c>
      <c r="B5" s="132"/>
      <c r="C5" s="325" t="str">
        <f>Identification!B6</f>
        <v>Association Hôtellerie Québec et Association Restauration Québec</v>
      </c>
      <c r="D5" s="386"/>
      <c r="E5" s="386"/>
      <c r="F5" s="386"/>
      <c r="G5" s="386"/>
      <c r="H5" s="387"/>
      <c r="I5" s="11"/>
      <c r="J5" s="11"/>
      <c r="K5" s="11"/>
      <c r="L5" s="11"/>
      <c r="M5" s="11"/>
      <c r="N5" s="11"/>
      <c r="O5" s="11"/>
      <c r="P5" s="11"/>
      <c r="Q5" s="11"/>
    </row>
    <row r="6" spans="1:17" ht="20.25" customHeight="1">
      <c r="A6" s="228"/>
      <c r="B6" s="369" t="s">
        <v>58</v>
      </c>
      <c r="C6" s="370"/>
      <c r="D6" s="370"/>
      <c r="E6" s="370"/>
      <c r="F6" s="371"/>
      <c r="G6" s="371"/>
      <c r="H6" s="372"/>
      <c r="I6" s="11"/>
      <c r="J6" s="11"/>
      <c r="K6" s="11"/>
      <c r="L6" s="11"/>
      <c r="M6" s="11"/>
      <c r="N6" s="11"/>
      <c r="O6" s="11"/>
      <c r="P6" s="11"/>
      <c r="Q6" s="11"/>
    </row>
    <row r="7" spans="1:17" ht="3.75" customHeight="1">
      <c r="A7" s="143"/>
      <c r="B7" s="144"/>
      <c r="C7" s="373"/>
      <c r="D7" s="374"/>
      <c r="E7" s="133"/>
      <c r="F7" s="133"/>
      <c r="G7" s="133"/>
      <c r="H7" s="134"/>
      <c r="I7" s="11"/>
      <c r="J7" s="11"/>
      <c r="K7" s="11"/>
      <c r="L7" s="11"/>
      <c r="M7" s="11"/>
      <c r="N7" s="11"/>
      <c r="O7" s="11"/>
      <c r="P7" s="11"/>
      <c r="Q7" s="11"/>
    </row>
    <row r="8" spans="1:17" ht="17.25" customHeight="1">
      <c r="A8" s="135" t="s">
        <v>2</v>
      </c>
      <c r="B8" s="145"/>
      <c r="C8" s="367" t="s">
        <v>139</v>
      </c>
      <c r="D8" s="368"/>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5" t="s">
        <v>115</v>
      </c>
      <c r="B10" s="147" t="str">
        <f>Identification!A12</f>
        <v>Steve Cadrin</v>
      </c>
      <c r="C10" s="240">
        <v>24</v>
      </c>
      <c r="D10" s="240">
        <v>15.5</v>
      </c>
      <c r="E10" s="241">
        <v>300</v>
      </c>
      <c r="F10" s="169">
        <f>ROUND(((D10*E10)+(C10*E10)),2)</f>
        <v>11850</v>
      </c>
      <c r="G10" s="247"/>
      <c r="H10" s="166">
        <f>ROUND(F10+G10,2)</f>
        <v>11850</v>
      </c>
      <c r="I10" s="11"/>
      <c r="J10" s="11"/>
      <c r="K10" s="11"/>
      <c r="L10" s="11"/>
      <c r="M10" s="11"/>
      <c r="N10" s="11"/>
      <c r="O10" s="11"/>
      <c r="P10" s="11"/>
      <c r="Q10" s="11"/>
    </row>
    <row r="11" spans="1:17" ht="20.25" customHeight="1">
      <c r="A11" s="376"/>
      <c r="B11" s="147">
        <f>Identification!A13</f>
        <v>0</v>
      </c>
      <c r="C11" s="242"/>
      <c r="D11" s="242"/>
      <c r="E11" s="243"/>
      <c r="F11" s="170">
        <f>ROUND(((D11*E11)+(C11*E11)),2)</f>
        <v>0</v>
      </c>
      <c r="G11" s="248"/>
      <c r="H11" s="167">
        <f>ROUND(F11+G11,2)</f>
        <v>0</v>
      </c>
      <c r="I11" s="11"/>
      <c r="J11" s="11"/>
      <c r="K11" s="11"/>
      <c r="L11" s="11"/>
      <c r="M11" s="11"/>
      <c r="N11" s="11"/>
      <c r="O11" s="11"/>
      <c r="P11" s="11"/>
      <c r="Q11" s="11"/>
    </row>
    <row r="12" spans="1:17" ht="20.25" customHeight="1">
      <c r="A12" s="376"/>
      <c r="B12" s="148">
        <f>Identification!A14</f>
        <v>0</v>
      </c>
      <c r="C12" s="242"/>
      <c r="D12" s="242"/>
      <c r="E12" s="243"/>
      <c r="F12" s="170">
        <f>ROUND(((D12*E12)+(C12*E12)),2)</f>
        <v>0</v>
      </c>
      <c r="G12" s="249"/>
      <c r="H12" s="167">
        <f>ROUND(F12+G12,2)</f>
        <v>0</v>
      </c>
      <c r="I12" s="11"/>
      <c r="J12" s="11"/>
      <c r="K12" s="11"/>
      <c r="L12" s="11"/>
      <c r="M12" s="11"/>
      <c r="N12" s="11"/>
      <c r="O12" s="11"/>
      <c r="P12" s="11"/>
      <c r="Q12" s="11"/>
    </row>
    <row r="13" spans="1:17" ht="20.25" customHeight="1">
      <c r="A13" s="376"/>
      <c r="B13" s="149">
        <f>Identification!A15</f>
        <v>0</v>
      </c>
      <c r="C13" s="244"/>
      <c r="D13" s="244"/>
      <c r="E13" s="245"/>
      <c r="F13" s="165">
        <f>ROUND(((D13*E13)+(C13*E13)),2)</f>
        <v>0</v>
      </c>
      <c r="G13" s="250"/>
      <c r="H13" s="168">
        <f>ROUND(F13+G13,2)</f>
        <v>0</v>
      </c>
      <c r="I13" s="11"/>
      <c r="J13" s="11"/>
      <c r="K13" s="11"/>
      <c r="L13" s="11"/>
      <c r="M13" s="11"/>
      <c r="N13" s="11"/>
      <c r="O13" s="11"/>
      <c r="P13" s="11"/>
      <c r="Q13" s="11"/>
    </row>
    <row r="14" spans="1:17" ht="20.25" customHeight="1">
      <c r="A14" s="377"/>
      <c r="B14" s="158" t="s">
        <v>18</v>
      </c>
      <c r="C14" s="159">
        <f>SUM(C10:C13)</f>
        <v>24</v>
      </c>
      <c r="D14" s="159">
        <f>SUM(D10:D13)</f>
        <v>15.5</v>
      </c>
      <c r="E14" s="363"/>
      <c r="F14" s="160">
        <f>F10+F11+F12+F13</f>
        <v>11850</v>
      </c>
      <c r="G14" s="160">
        <f>G10+G11+G12+G13</f>
        <v>0</v>
      </c>
      <c r="H14" s="161">
        <f>ROUND(F14+G14,2)</f>
        <v>11850</v>
      </c>
      <c r="I14" s="11"/>
      <c r="J14" s="11"/>
      <c r="K14" s="11"/>
      <c r="L14" s="11"/>
      <c r="M14" s="11"/>
      <c r="N14" s="11"/>
      <c r="O14" s="11"/>
      <c r="P14" s="11"/>
      <c r="Q14" s="11"/>
    </row>
    <row r="15" spans="1:17" ht="12.75" customHeight="1">
      <c r="A15" s="378"/>
      <c r="B15" s="162"/>
      <c r="C15" s="172" t="s">
        <v>153</v>
      </c>
      <c r="D15" s="172" t="s">
        <v>154</v>
      </c>
      <c r="E15" s="364"/>
      <c r="F15" s="163" t="s">
        <v>64</v>
      </c>
      <c r="G15" s="163" t="s">
        <v>14</v>
      </c>
      <c r="H15" s="164" t="s">
        <v>19</v>
      </c>
      <c r="I15" s="11"/>
      <c r="J15" s="11"/>
      <c r="K15" s="11"/>
      <c r="L15" s="11"/>
      <c r="M15" s="11"/>
      <c r="N15" s="11"/>
      <c r="O15" s="11"/>
      <c r="P15" s="11"/>
      <c r="Q15" s="11"/>
    </row>
    <row r="16" spans="1:17" ht="20.25" customHeight="1">
      <c r="A16" s="375" t="s">
        <v>116</v>
      </c>
      <c r="B16" s="147" t="str">
        <f>Identification!A17</f>
        <v>Marcel Paul Raymond</v>
      </c>
      <c r="C16" s="240">
        <v>4</v>
      </c>
      <c r="D16" s="240">
        <v>15</v>
      </c>
      <c r="E16" s="241">
        <v>240</v>
      </c>
      <c r="F16" s="169">
        <f>ROUND(((D16*E16)+(C16*E16)),2)</f>
        <v>4560</v>
      </c>
      <c r="G16" s="247"/>
      <c r="H16" s="166">
        <f>ROUND(F16+G16,2)</f>
        <v>4560</v>
      </c>
      <c r="I16" s="11"/>
      <c r="J16" s="11"/>
      <c r="K16" s="11"/>
      <c r="L16" s="11"/>
      <c r="M16" s="11"/>
      <c r="N16" s="11"/>
      <c r="O16" s="11"/>
      <c r="P16" s="11"/>
      <c r="Q16" s="11"/>
    </row>
    <row r="17" spans="1:17" ht="20.25" customHeight="1">
      <c r="A17" s="376"/>
      <c r="B17" s="147">
        <f>Identification!A18</f>
        <v>0</v>
      </c>
      <c r="C17" s="242"/>
      <c r="D17" s="242"/>
      <c r="E17" s="243"/>
      <c r="F17" s="170">
        <f>ROUND(((D17*E17)+(C17*E17)),2)</f>
        <v>0</v>
      </c>
      <c r="G17" s="248"/>
      <c r="H17" s="167">
        <f>ROUND(F17+G17,2)</f>
        <v>0</v>
      </c>
      <c r="I17" s="11"/>
      <c r="J17" s="11"/>
      <c r="K17" s="11"/>
      <c r="L17" s="11"/>
      <c r="M17" s="11"/>
      <c r="N17" s="11"/>
      <c r="O17" s="11"/>
      <c r="P17" s="11"/>
      <c r="Q17" s="11"/>
    </row>
    <row r="18" spans="1:17" ht="20.25" customHeight="1">
      <c r="A18" s="376"/>
      <c r="B18" s="148">
        <f>Identification!A19</f>
        <v>0</v>
      </c>
      <c r="C18" s="242"/>
      <c r="D18" s="242"/>
      <c r="E18" s="243"/>
      <c r="F18" s="170">
        <f>ROUND(((D18*E18)+(C18*E18)),2)</f>
        <v>0</v>
      </c>
      <c r="G18" s="249"/>
      <c r="H18" s="167">
        <f>ROUND(F18+G18,2)</f>
        <v>0</v>
      </c>
      <c r="I18" s="11"/>
      <c r="J18" s="11"/>
      <c r="K18" s="11"/>
      <c r="L18" s="11"/>
      <c r="M18" s="11"/>
      <c r="N18" s="11"/>
      <c r="O18" s="11"/>
      <c r="P18" s="11"/>
      <c r="Q18" s="11"/>
    </row>
    <row r="19" spans="1:17" ht="20.25" customHeight="1">
      <c r="A19" s="376"/>
      <c r="B19" s="149">
        <f>Identification!A20</f>
        <v>0</v>
      </c>
      <c r="C19" s="244"/>
      <c r="D19" s="244"/>
      <c r="E19" s="245"/>
      <c r="F19" s="165">
        <f>ROUND(((D19*E19)+(C19*E19)),2)</f>
        <v>0</v>
      </c>
      <c r="G19" s="250"/>
      <c r="H19" s="168">
        <f>ROUND(F19+G19,2)</f>
        <v>0</v>
      </c>
      <c r="I19" s="11"/>
      <c r="J19" s="11"/>
      <c r="K19" s="11"/>
      <c r="L19" s="11"/>
      <c r="M19" s="11"/>
      <c r="N19" s="11"/>
      <c r="O19" s="11"/>
      <c r="P19" s="11"/>
      <c r="Q19" s="11"/>
    </row>
    <row r="20" spans="1:17" ht="20.25" customHeight="1">
      <c r="A20" s="377"/>
      <c r="B20" s="158" t="s">
        <v>18</v>
      </c>
      <c r="C20" s="159">
        <f>SUM(C16:C19)</f>
        <v>4</v>
      </c>
      <c r="D20" s="159">
        <f>SUM(D16:D19)</f>
        <v>15</v>
      </c>
      <c r="E20" s="363"/>
      <c r="F20" s="160">
        <f>F16+F17+F18+F19</f>
        <v>4560</v>
      </c>
      <c r="G20" s="160">
        <f>G16+G17+G18+G19</f>
        <v>0</v>
      </c>
      <c r="H20" s="161">
        <f>ROUND(F20+G20,2)</f>
        <v>4560</v>
      </c>
      <c r="I20" s="11"/>
      <c r="J20" s="11"/>
      <c r="K20" s="11"/>
      <c r="L20" s="11"/>
      <c r="M20" s="11"/>
      <c r="N20" s="11"/>
      <c r="O20" s="11"/>
      <c r="P20" s="11"/>
      <c r="Q20" s="11"/>
    </row>
    <row r="21" spans="1:17" ht="12.75" customHeight="1">
      <c r="A21" s="378"/>
      <c r="B21" s="162"/>
      <c r="C21" s="172" t="s">
        <v>23</v>
      </c>
      <c r="D21" s="172" t="s">
        <v>24</v>
      </c>
      <c r="E21" s="364"/>
      <c r="F21" s="163" t="s">
        <v>25</v>
      </c>
      <c r="G21" s="163" t="s">
        <v>26</v>
      </c>
      <c r="H21" s="164" t="s">
        <v>27</v>
      </c>
      <c r="I21" s="11"/>
      <c r="J21" s="11"/>
      <c r="K21" s="11"/>
      <c r="L21" s="11"/>
      <c r="M21" s="11"/>
      <c r="N21" s="11"/>
      <c r="O21" s="11"/>
      <c r="P21" s="11"/>
      <c r="Q21" s="11"/>
    </row>
    <row r="22" spans="1:17" ht="20.25" customHeight="1">
      <c r="A22" s="375" t="s">
        <v>142</v>
      </c>
      <c r="B22" s="156">
        <f>Identification!A22</f>
        <v>0</v>
      </c>
      <c r="C22" s="240"/>
      <c r="D22" s="240"/>
      <c r="E22" s="241"/>
      <c r="F22" s="169">
        <f>ROUND(((D22*E22)+(C22*E22)),2)</f>
        <v>0</v>
      </c>
      <c r="G22" s="247"/>
      <c r="H22" s="166">
        <f>ROUND(F22+G22,2)</f>
        <v>0</v>
      </c>
      <c r="I22" s="11"/>
      <c r="J22" s="11"/>
      <c r="K22" s="11"/>
      <c r="L22" s="11"/>
      <c r="M22" s="11"/>
      <c r="N22" s="11"/>
      <c r="O22" s="11"/>
      <c r="P22" s="11"/>
      <c r="Q22" s="11"/>
    </row>
    <row r="23" spans="1:17" ht="20.25" customHeight="1">
      <c r="A23" s="376"/>
      <c r="B23" s="157">
        <f>Identification!A23</f>
        <v>0</v>
      </c>
      <c r="C23" s="244"/>
      <c r="D23" s="244"/>
      <c r="E23" s="245"/>
      <c r="F23" s="165">
        <f>ROUND(((D23*E23)+(C23*E23)),2)</f>
        <v>0</v>
      </c>
      <c r="G23" s="251"/>
      <c r="H23" s="168">
        <f>ROUND(F23+G23,2)</f>
        <v>0</v>
      </c>
      <c r="I23" s="11"/>
      <c r="J23" s="11"/>
      <c r="K23" s="11"/>
      <c r="L23" s="11"/>
      <c r="M23" s="11"/>
      <c r="N23" s="11"/>
      <c r="O23" s="11"/>
      <c r="P23" s="11"/>
      <c r="Q23" s="11"/>
    </row>
    <row r="24" spans="1:17" ht="20.25" customHeight="1">
      <c r="A24" s="377"/>
      <c r="B24" s="158" t="s">
        <v>18</v>
      </c>
      <c r="C24" s="171">
        <f>SUM(C22:C23)</f>
        <v>0</v>
      </c>
      <c r="D24" s="171">
        <f>SUM(D22:D23)</f>
        <v>0</v>
      </c>
      <c r="E24" s="363"/>
      <c r="F24" s="160">
        <f>F22+F23</f>
        <v>0</v>
      </c>
      <c r="G24" s="160">
        <f>G22+G23</f>
        <v>0</v>
      </c>
      <c r="H24" s="161">
        <f>ROUND(F24+G24,2)</f>
        <v>0</v>
      </c>
      <c r="I24" s="11"/>
      <c r="J24" s="11"/>
      <c r="K24" s="11"/>
      <c r="L24" s="11"/>
      <c r="M24" s="11"/>
      <c r="N24" s="11"/>
      <c r="O24" s="11"/>
      <c r="P24" s="11"/>
      <c r="Q24" s="11"/>
    </row>
    <row r="25" spans="1:17" ht="12.75" customHeight="1">
      <c r="A25" s="378"/>
      <c r="B25" s="162"/>
      <c r="C25" s="172" t="s">
        <v>28</v>
      </c>
      <c r="D25" s="172" t="s">
        <v>29</v>
      </c>
      <c r="E25" s="364"/>
      <c r="F25" s="163" t="s">
        <v>30</v>
      </c>
      <c r="G25" s="163" t="s">
        <v>33</v>
      </c>
      <c r="H25" s="164" t="s">
        <v>34</v>
      </c>
      <c r="I25" s="11"/>
      <c r="J25" s="11"/>
      <c r="K25" s="11"/>
      <c r="L25" s="11"/>
      <c r="M25" s="11"/>
      <c r="N25" s="11"/>
      <c r="O25" s="11"/>
      <c r="P25" s="11"/>
      <c r="Q25" s="11"/>
    </row>
    <row r="26" spans="1:17" ht="20.25" customHeight="1">
      <c r="A26" s="375" t="s">
        <v>143</v>
      </c>
      <c r="B26" s="156">
        <f>Identification!A25</f>
        <v>0</v>
      </c>
      <c r="C26" s="240"/>
      <c r="D26" s="240"/>
      <c r="E26" s="241"/>
      <c r="F26" s="169">
        <f>ROUND(((D26*E26)+(C26*E26)),2)</f>
        <v>0</v>
      </c>
      <c r="G26" s="247"/>
      <c r="H26" s="166">
        <f>ROUND(F26+G26,2)</f>
        <v>0</v>
      </c>
      <c r="I26" s="11"/>
      <c r="J26" s="11"/>
      <c r="K26" s="11"/>
      <c r="L26" s="11"/>
      <c r="M26" s="11"/>
      <c r="N26" s="11"/>
      <c r="O26" s="11"/>
      <c r="P26" s="11"/>
      <c r="Q26" s="11"/>
    </row>
    <row r="27" spans="1:17" ht="20.25" customHeight="1">
      <c r="A27" s="376"/>
      <c r="B27" s="157">
        <f>Identification!A26</f>
        <v>0</v>
      </c>
      <c r="C27" s="244"/>
      <c r="D27" s="244"/>
      <c r="E27" s="245"/>
      <c r="F27" s="165">
        <f>ROUND(((D27*E27)+(C27*E27)),2)</f>
        <v>0</v>
      </c>
      <c r="G27" s="251"/>
      <c r="H27" s="168">
        <f>ROUND(F27+G27,2)</f>
        <v>0</v>
      </c>
      <c r="I27" s="11"/>
      <c r="J27" s="11"/>
      <c r="K27" s="11"/>
      <c r="L27" s="11"/>
      <c r="M27" s="11"/>
      <c r="N27" s="11"/>
      <c r="O27" s="11"/>
      <c r="P27" s="11"/>
      <c r="Q27" s="11"/>
    </row>
    <row r="28" spans="1:17" ht="20.25" customHeight="1">
      <c r="A28" s="377"/>
      <c r="B28" s="158" t="s">
        <v>18</v>
      </c>
      <c r="C28" s="159">
        <f>SUM(C26:C27)</f>
        <v>0</v>
      </c>
      <c r="D28" s="159">
        <f>SUM(D26:D27)</f>
        <v>0</v>
      </c>
      <c r="E28" s="363"/>
      <c r="F28" s="160">
        <f>F26+F27</f>
        <v>0</v>
      </c>
      <c r="G28" s="160">
        <f>G26+G27</f>
        <v>0</v>
      </c>
      <c r="H28" s="161">
        <f>ROUND(F28+G28,2)</f>
        <v>0</v>
      </c>
      <c r="I28" s="11"/>
      <c r="J28" s="11"/>
      <c r="K28" s="11"/>
      <c r="L28" s="11"/>
      <c r="M28" s="11"/>
      <c r="N28" s="11"/>
      <c r="O28" s="11"/>
      <c r="P28" s="11"/>
      <c r="Q28" s="11"/>
    </row>
    <row r="29" spans="1:17" ht="12.75" customHeight="1">
      <c r="A29" s="378"/>
      <c r="B29" s="162"/>
      <c r="C29" s="172" t="s">
        <v>35</v>
      </c>
      <c r="D29" s="172" t="s">
        <v>36</v>
      </c>
      <c r="E29" s="364"/>
      <c r="F29" s="163" t="s">
        <v>37</v>
      </c>
      <c r="G29" s="163" t="s">
        <v>38</v>
      </c>
      <c r="H29" s="164" t="s">
        <v>39</v>
      </c>
      <c r="I29" s="11"/>
      <c r="J29" s="11"/>
      <c r="K29" s="11"/>
      <c r="L29" s="11"/>
      <c r="M29" s="11"/>
      <c r="N29" s="11"/>
      <c r="O29" s="11"/>
      <c r="P29" s="11"/>
      <c r="Q29" s="11"/>
    </row>
    <row r="30" spans="1:17" ht="31.5" customHeight="1">
      <c r="A30" s="380" t="s">
        <v>66</v>
      </c>
      <c r="B30" s="381"/>
      <c r="C30" s="381"/>
      <c r="D30" s="381"/>
      <c r="E30" s="382"/>
      <c r="F30" s="232">
        <f>F14+F20+F24+F28</f>
        <v>16410</v>
      </c>
      <c r="G30" s="232">
        <f>G14+G20+G24+G28</f>
        <v>0</v>
      </c>
      <c r="H30" s="233">
        <f>H14+H20+H24+H28</f>
        <v>16410</v>
      </c>
      <c r="I30" s="11"/>
      <c r="J30" s="11"/>
      <c r="K30" s="11"/>
      <c r="L30" s="11"/>
      <c r="M30" s="11"/>
      <c r="N30" s="11"/>
      <c r="O30" s="11"/>
      <c r="P30" s="11"/>
      <c r="Q30" s="11"/>
    </row>
    <row r="31" spans="1:17" ht="12" customHeight="1">
      <c r="A31" s="365"/>
      <c r="B31" s="366"/>
      <c r="C31" s="229"/>
      <c r="D31" s="229"/>
      <c r="E31" s="229"/>
      <c r="F31" s="230" t="s">
        <v>40</v>
      </c>
      <c r="G31" s="230" t="s">
        <v>41</v>
      </c>
      <c r="H31" s="231"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9"/>
      <c r="C33" s="379"/>
      <c r="D33" s="379"/>
      <c r="E33" s="379"/>
      <c r="F33" s="379"/>
      <c r="G33" s="379"/>
      <c r="H33" s="379"/>
      <c r="I33" s="4"/>
      <c r="J33" s="11"/>
      <c r="K33" s="11"/>
      <c r="L33" s="11"/>
      <c r="M33" s="11"/>
      <c r="N33" s="11"/>
      <c r="O33" s="11"/>
      <c r="P33" s="11"/>
      <c r="Q33" s="11"/>
    </row>
    <row r="34" spans="1:17" ht="48" customHeight="1">
      <c r="A34" s="361" t="s">
        <v>114</v>
      </c>
      <c r="B34" s="362"/>
      <c r="C34" s="362"/>
      <c r="D34" s="362"/>
      <c r="E34" s="362"/>
      <c r="F34" s="362"/>
      <c r="G34" s="362"/>
      <c r="H34" s="362"/>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3">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58"/>
      <c r="G1" s="117" t="s">
        <v>79</v>
      </c>
      <c r="H1" s="4"/>
      <c r="I1" s="4"/>
      <c r="J1" s="4"/>
      <c r="K1" s="4"/>
      <c r="L1" s="4"/>
      <c r="M1" s="4"/>
      <c r="N1" s="4"/>
      <c r="O1" s="4"/>
      <c r="P1" s="4"/>
    </row>
    <row r="2" spans="5:16" ht="22.5" customHeight="1">
      <c r="E2" s="124"/>
      <c r="F2" s="258"/>
      <c r="G2" s="117" t="s">
        <v>77</v>
      </c>
      <c r="H2" s="4"/>
      <c r="I2" s="4"/>
      <c r="J2" s="4"/>
      <c r="K2" s="4"/>
      <c r="L2" s="4"/>
      <c r="M2" s="4"/>
      <c r="N2" s="4"/>
      <c r="O2" s="4"/>
      <c r="P2" s="4"/>
    </row>
    <row r="3" spans="1:16" ht="36.75" customHeight="1">
      <c r="A3" s="394" t="s">
        <v>136</v>
      </c>
      <c r="B3" s="395"/>
      <c r="C3" s="395"/>
      <c r="D3" s="395"/>
      <c r="E3" s="396"/>
      <c r="F3" s="396"/>
      <c r="G3" s="11"/>
      <c r="H3" s="11"/>
      <c r="I3" s="11"/>
      <c r="J3" s="11"/>
      <c r="K3" s="11"/>
      <c r="L3" s="11"/>
      <c r="M3" s="11"/>
      <c r="N3" s="11"/>
      <c r="O3" s="11"/>
      <c r="P3" s="11"/>
    </row>
    <row r="4" spans="1:16" ht="26.25" customHeight="1">
      <c r="A4" s="3" t="s">
        <v>0</v>
      </c>
      <c r="B4" s="126" t="str">
        <f>Identification!B5</f>
        <v>R-4195-2022, R-4196-2022, R-4197-2022</v>
      </c>
      <c r="C4" s="397" t="s">
        <v>16</v>
      </c>
      <c r="D4" s="398"/>
      <c r="E4" s="399" t="str">
        <f>Identification!D5</f>
        <v>Octobre 2022 - Novembre 2022</v>
      </c>
      <c r="F4" s="400"/>
      <c r="G4" s="11"/>
      <c r="H4" s="11"/>
      <c r="I4" s="11"/>
      <c r="J4" s="11"/>
      <c r="K4" s="11"/>
      <c r="L4" s="11"/>
      <c r="M4" s="11"/>
      <c r="N4" s="11"/>
      <c r="O4" s="11"/>
      <c r="P4" s="11"/>
    </row>
    <row r="5" spans="1:16" ht="26.25" customHeight="1">
      <c r="A5" s="10" t="s">
        <v>1</v>
      </c>
      <c r="B5" s="401" t="str">
        <f>Identification!B6:D6</f>
        <v>Association Hôtellerie Québec et Association Restauration Québec</v>
      </c>
      <c r="C5" s="402"/>
      <c r="D5" s="402"/>
      <c r="E5" s="402"/>
      <c r="F5" s="403"/>
      <c r="G5" s="11"/>
      <c r="H5" s="11"/>
      <c r="I5" s="11"/>
      <c r="J5" s="11"/>
      <c r="K5" s="11"/>
      <c r="L5" s="11"/>
      <c r="M5" s="11"/>
      <c r="N5" s="11"/>
      <c r="O5" s="11"/>
      <c r="P5" s="11"/>
    </row>
    <row r="6" spans="1:16" ht="26.25" customHeight="1">
      <c r="A6" s="18" t="s">
        <v>74</v>
      </c>
      <c r="B6" s="411"/>
      <c r="C6" s="412"/>
      <c r="D6" s="412"/>
      <c r="E6" s="412"/>
      <c r="F6" s="413"/>
      <c r="G6" s="11"/>
      <c r="H6" s="11"/>
      <c r="I6" s="11"/>
      <c r="J6" s="11"/>
      <c r="K6" s="11"/>
      <c r="L6" s="11"/>
      <c r="M6" s="11"/>
      <c r="N6" s="11"/>
      <c r="O6" s="11"/>
      <c r="P6" s="11"/>
    </row>
    <row r="7" spans="1:16" ht="20.25" customHeight="1">
      <c r="A7" s="390" t="s">
        <v>72</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2"/>
      <c r="D10" s="35">
        <f>ROUND(0.47*C10,2)</f>
        <v>0</v>
      </c>
      <c r="E10" s="253"/>
      <c r="F10" s="36">
        <f>ROUND(D10+E10,2)</f>
        <v>0</v>
      </c>
      <c r="G10" s="11"/>
      <c r="H10" s="11"/>
      <c r="I10" s="11"/>
      <c r="J10" s="11"/>
      <c r="K10" s="11"/>
      <c r="L10" s="11"/>
      <c r="M10" s="11"/>
      <c r="N10" s="11"/>
      <c r="O10" s="11"/>
      <c r="P10" s="11"/>
    </row>
    <row r="11" spans="1:16" ht="27" customHeight="1">
      <c r="A11" s="44" t="s">
        <v>9</v>
      </c>
      <c r="B11" s="404" t="s">
        <v>10</v>
      </c>
      <c r="C11" s="59"/>
      <c r="D11" s="254"/>
      <c r="E11" s="254"/>
      <c r="F11" s="37">
        <f>ROUND(D11+E11,2)</f>
        <v>0</v>
      </c>
      <c r="G11" s="11"/>
      <c r="H11" s="11"/>
      <c r="I11" s="11"/>
      <c r="J11" s="11"/>
      <c r="K11" s="11"/>
      <c r="L11" s="11"/>
      <c r="M11" s="11"/>
      <c r="N11" s="11"/>
      <c r="O11" s="11"/>
      <c r="P11" s="11"/>
    </row>
    <row r="12" spans="1:16" ht="27" customHeight="1">
      <c r="A12" s="44" t="s">
        <v>11</v>
      </c>
      <c r="B12" s="405"/>
      <c r="C12" s="60"/>
      <c r="D12" s="254"/>
      <c r="E12" s="254"/>
      <c r="F12" s="37">
        <f>ROUND(D12+E12,2)</f>
        <v>0</v>
      </c>
      <c r="G12" s="11"/>
      <c r="H12" s="11"/>
      <c r="I12" s="11"/>
      <c r="J12" s="11"/>
      <c r="K12" s="11"/>
      <c r="L12" s="11"/>
      <c r="M12" s="11"/>
      <c r="N12" s="11"/>
      <c r="O12" s="11"/>
      <c r="P12" s="11"/>
    </row>
    <row r="13" spans="1:16" ht="26.25" customHeight="1">
      <c r="A13" s="45" t="s">
        <v>12</v>
      </c>
      <c r="B13" s="406"/>
      <c r="C13" s="61"/>
      <c r="D13" s="245"/>
      <c r="E13" s="245"/>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3"/>
      <c r="C16" s="255"/>
      <c r="D16" s="35">
        <f>ROUND(B16*C16,2)</f>
        <v>0</v>
      </c>
      <c r="E16" s="253"/>
      <c r="F16" s="36">
        <f>ROUND(D16+E16,2)</f>
        <v>0</v>
      </c>
      <c r="G16" s="15"/>
      <c r="H16" s="15"/>
      <c r="I16" s="15"/>
      <c r="J16" s="15"/>
      <c r="K16" s="15"/>
      <c r="L16" s="15"/>
      <c r="M16" s="15"/>
      <c r="N16" s="15"/>
      <c r="O16" s="15"/>
      <c r="P16" s="15"/>
    </row>
    <row r="17" spans="1:16" ht="33" customHeight="1">
      <c r="A17" s="52" t="s">
        <v>121</v>
      </c>
      <c r="B17" s="254"/>
      <c r="C17" s="256"/>
      <c r="D17" s="53">
        <f>ROUND(B17*C17,2)</f>
        <v>0</v>
      </c>
      <c r="E17" s="254"/>
      <c r="F17" s="37">
        <f>ROUND(D17+E17,2)</f>
        <v>0</v>
      </c>
      <c r="G17" s="15"/>
      <c r="H17" s="15"/>
      <c r="I17" s="15"/>
      <c r="J17" s="15"/>
      <c r="K17" s="15"/>
      <c r="L17" s="15"/>
      <c r="M17" s="15"/>
      <c r="N17" s="15"/>
      <c r="O17" s="15"/>
      <c r="P17" s="15"/>
    </row>
    <row r="18" spans="1:16" ht="33" customHeight="1">
      <c r="A18" s="52" t="s">
        <v>122</v>
      </c>
      <c r="B18" s="254"/>
      <c r="C18" s="256"/>
      <c r="D18" s="54">
        <f>ROUND(B18*C18,2)</f>
        <v>0</v>
      </c>
      <c r="E18" s="254"/>
      <c r="F18" s="37">
        <f>ROUND(D18+E18,2)</f>
        <v>0</v>
      </c>
      <c r="G18" s="15"/>
      <c r="H18" s="15"/>
      <c r="I18" s="15"/>
      <c r="J18" s="15"/>
      <c r="K18" s="15"/>
      <c r="L18" s="15"/>
      <c r="M18" s="15"/>
      <c r="N18" s="15"/>
      <c r="O18" s="15"/>
      <c r="P18" s="15"/>
    </row>
    <row r="19" spans="1:16" ht="33" customHeight="1">
      <c r="A19" s="52" t="s">
        <v>123</v>
      </c>
      <c r="B19" s="254"/>
      <c r="C19" s="256"/>
      <c r="D19" s="54">
        <f>ROUND(B19*C19,2)</f>
        <v>0</v>
      </c>
      <c r="E19" s="254"/>
      <c r="F19" s="37">
        <f>ROUND(D19+E19,2)</f>
        <v>0</v>
      </c>
      <c r="G19" s="15"/>
      <c r="H19" s="15"/>
      <c r="I19" s="15"/>
      <c r="J19" s="15"/>
      <c r="K19" s="15"/>
      <c r="L19" s="15"/>
      <c r="M19" s="15"/>
      <c r="N19" s="15"/>
      <c r="O19" s="15"/>
      <c r="P19" s="15"/>
    </row>
    <row r="20" spans="1:16" ht="33" customHeight="1">
      <c r="A20" s="71" t="s">
        <v>124</v>
      </c>
      <c r="B20" s="254"/>
      <c r="C20" s="257"/>
      <c r="D20" s="55">
        <f>ROUND(B20*C20,2)</f>
        <v>0</v>
      </c>
      <c r="E20" s="114" t="s">
        <v>17</v>
      </c>
      <c r="F20" s="38">
        <f>ROUND(B20*C20,2)</f>
        <v>0</v>
      </c>
      <c r="G20" s="15"/>
      <c r="H20" s="15"/>
      <c r="I20" s="15"/>
      <c r="J20" s="15"/>
      <c r="K20" s="15"/>
      <c r="L20" s="15"/>
      <c r="M20" s="15"/>
      <c r="N20" s="15"/>
      <c r="O20" s="15"/>
      <c r="P20" s="15"/>
    </row>
    <row r="21" spans="1:16" ht="20.25" customHeight="1">
      <c r="A21" s="409" t="s">
        <v>62</v>
      </c>
      <c r="B21" s="410"/>
      <c r="C21" s="410"/>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0" t="s">
        <v>65</v>
      </c>
      <c r="B23" s="391"/>
      <c r="C23" s="391"/>
      <c r="D23" s="391"/>
      <c r="E23" s="392"/>
      <c r="F23" s="39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3"/>
      <c r="C26" s="255"/>
      <c r="D26" s="35">
        <f>ROUND(B26*C26,2)</f>
        <v>0</v>
      </c>
      <c r="E26" s="253"/>
      <c r="F26" s="36">
        <f>ROUND(D26+E26,2)</f>
        <v>0</v>
      </c>
      <c r="G26" s="11"/>
      <c r="H26" s="11"/>
      <c r="I26" s="11"/>
      <c r="J26" s="11"/>
      <c r="K26" s="11"/>
      <c r="L26" s="11"/>
      <c r="M26" s="11"/>
      <c r="N26" s="11"/>
      <c r="O26" s="11"/>
      <c r="P26" s="11"/>
    </row>
    <row r="27" spans="1:16" ht="20.25" customHeight="1">
      <c r="A27" s="409" t="s">
        <v>63</v>
      </c>
      <c r="B27" s="410"/>
      <c r="C27" s="41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7" t="s">
        <v>125</v>
      </c>
      <c r="B30" s="408"/>
      <c r="C30" s="408"/>
      <c r="D30" s="408"/>
      <c r="E30" s="408"/>
      <c r="F30" s="40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59" t="s">
        <v>130</v>
      </c>
      <c r="H2" s="4"/>
      <c r="I2" s="4"/>
      <c r="J2" s="4"/>
      <c r="K2" s="4"/>
      <c r="L2" s="4"/>
      <c r="M2" s="4"/>
      <c r="N2" s="4"/>
      <c r="O2" s="4"/>
      <c r="P2" s="4"/>
    </row>
    <row r="3" spans="1:16" ht="24.75" customHeight="1">
      <c r="A3" s="394" t="s">
        <v>136</v>
      </c>
      <c r="B3" s="395"/>
      <c r="C3" s="395"/>
      <c r="D3" s="395"/>
      <c r="E3" s="396"/>
      <c r="F3" s="396"/>
      <c r="G3" s="396"/>
      <c r="H3" s="11"/>
      <c r="I3" s="4"/>
      <c r="J3" s="4"/>
      <c r="K3" s="4"/>
      <c r="L3" s="4"/>
      <c r="M3" s="4"/>
      <c r="N3" s="4"/>
      <c r="O3" s="4"/>
      <c r="P3" s="4"/>
    </row>
    <row r="4" spans="1:16" ht="26.25" customHeight="1">
      <c r="A4" s="430" t="s">
        <v>0</v>
      </c>
      <c r="B4" s="431"/>
      <c r="C4" s="126" t="str">
        <f>Identification!B5</f>
        <v>R-4195-2022, R-4196-2022, R-4197-2022</v>
      </c>
      <c r="D4" s="432" t="s">
        <v>16</v>
      </c>
      <c r="E4" s="433"/>
      <c r="F4" s="428" t="str">
        <f>Identification!D5</f>
        <v>Octobre 2022 - Novembre 2022</v>
      </c>
      <c r="G4" s="429"/>
      <c r="H4" s="11"/>
      <c r="I4" s="4"/>
      <c r="J4" s="4"/>
      <c r="K4" s="4"/>
      <c r="L4" s="4"/>
      <c r="M4" s="4"/>
      <c r="N4" s="4"/>
      <c r="O4" s="4"/>
      <c r="P4" s="4"/>
    </row>
    <row r="5" spans="1:16" ht="26.25" customHeight="1">
      <c r="A5" s="420" t="s">
        <v>1</v>
      </c>
      <c r="B5" s="421"/>
      <c r="C5" s="422" t="str">
        <f>Identification!B6</f>
        <v>Association Hôtellerie Québec et Association Restauration Québec</v>
      </c>
      <c r="D5" s="423"/>
      <c r="E5" s="423"/>
      <c r="F5" s="423"/>
      <c r="G5" s="424"/>
      <c r="H5" s="11"/>
      <c r="I5" s="4"/>
      <c r="J5" s="4"/>
      <c r="K5" s="4"/>
      <c r="L5" s="4"/>
      <c r="M5" s="4"/>
      <c r="N5" s="4"/>
      <c r="O5" s="4"/>
      <c r="P5" s="4"/>
    </row>
    <row r="6" spans="1:16" ht="20.25" customHeight="1">
      <c r="A6" s="414" t="s">
        <v>126</v>
      </c>
      <c r="B6" s="415"/>
      <c r="C6" s="415"/>
      <c r="D6" s="415"/>
      <c r="E6" s="415"/>
      <c r="F6" s="415"/>
      <c r="G6" s="416"/>
      <c r="H6" s="11"/>
      <c r="I6" s="4"/>
      <c r="J6" s="4"/>
      <c r="K6" s="4"/>
      <c r="L6" s="4"/>
      <c r="M6" s="4"/>
      <c r="N6" s="4"/>
      <c r="O6" s="4"/>
      <c r="P6" s="4"/>
    </row>
    <row r="7" spans="1:16" ht="3" customHeight="1">
      <c r="A7" s="276"/>
      <c r="B7" s="277"/>
      <c r="C7" s="277"/>
      <c r="D7" s="277"/>
      <c r="E7" s="278"/>
      <c r="F7" s="278"/>
      <c r="G7" s="279"/>
      <c r="H7" s="11"/>
      <c r="I7" s="4"/>
      <c r="J7" s="4"/>
      <c r="K7" s="4"/>
      <c r="L7" s="4"/>
      <c r="M7" s="4"/>
      <c r="N7" s="4"/>
      <c r="O7" s="4"/>
      <c r="P7" s="4"/>
    </row>
    <row r="8" spans="1:16" ht="40.5" customHeight="1">
      <c r="A8" s="280" t="s">
        <v>81</v>
      </c>
      <c r="B8" s="281" t="s">
        <v>82</v>
      </c>
      <c r="C8" s="281" t="s">
        <v>80</v>
      </c>
      <c r="D8" s="282" t="s">
        <v>83</v>
      </c>
      <c r="E8" s="282" t="s">
        <v>31</v>
      </c>
      <c r="F8" s="282" t="s">
        <v>60</v>
      </c>
      <c r="G8" s="283" t="s">
        <v>32</v>
      </c>
      <c r="H8" s="11"/>
      <c r="I8" s="4"/>
      <c r="J8" s="4"/>
      <c r="K8" s="4"/>
      <c r="L8" s="4"/>
      <c r="M8" s="4"/>
      <c r="N8" s="4"/>
      <c r="O8" s="4"/>
      <c r="P8" s="4"/>
    </row>
    <row r="9" spans="1:16" ht="33" customHeight="1">
      <c r="A9" s="260"/>
      <c r="B9" s="261"/>
      <c r="C9" s="262"/>
      <c r="D9" s="263"/>
      <c r="E9" s="264"/>
      <c r="F9" s="264"/>
      <c r="G9" s="265">
        <f>SUM(E9:F9)</f>
        <v>0</v>
      </c>
      <c r="H9" s="11"/>
      <c r="I9" s="4"/>
      <c r="J9" s="4"/>
      <c r="K9" s="4"/>
      <c r="L9" s="4"/>
      <c r="M9" s="4"/>
      <c r="N9" s="4"/>
      <c r="O9" s="4"/>
      <c r="P9" s="4"/>
    </row>
    <row r="10" spans="1:16" ht="33" customHeight="1">
      <c r="A10" s="266"/>
      <c r="B10" s="267"/>
      <c r="C10" s="268"/>
      <c r="D10" s="269"/>
      <c r="E10" s="270"/>
      <c r="F10" s="270"/>
      <c r="G10" s="271">
        <f>SUM(E10:F10)</f>
        <v>0</v>
      </c>
      <c r="H10" s="11"/>
      <c r="I10" s="4"/>
      <c r="J10" s="4"/>
      <c r="K10" s="4"/>
      <c r="L10" s="4"/>
      <c r="M10" s="4"/>
      <c r="N10" s="4"/>
      <c r="O10" s="4"/>
      <c r="P10" s="4"/>
    </row>
    <row r="11" spans="1:16" ht="33" customHeight="1">
      <c r="A11" s="272"/>
      <c r="B11" s="267"/>
      <c r="C11" s="268"/>
      <c r="D11" s="269"/>
      <c r="E11" s="270"/>
      <c r="F11" s="270"/>
      <c r="G11" s="271">
        <f aca="true" t="shared" si="0" ref="G11:G19">SUM(E11:F11)</f>
        <v>0</v>
      </c>
      <c r="H11" s="11"/>
      <c r="I11" s="4"/>
      <c r="J11" s="4"/>
      <c r="K11" s="4"/>
      <c r="L11" s="4"/>
      <c r="M11" s="4"/>
      <c r="N11" s="4"/>
      <c r="O11" s="4"/>
      <c r="P11" s="4"/>
    </row>
    <row r="12" spans="1:16" ht="33" customHeight="1">
      <c r="A12" s="266"/>
      <c r="B12" s="267"/>
      <c r="C12" s="268"/>
      <c r="D12" s="269"/>
      <c r="E12" s="270"/>
      <c r="F12" s="270"/>
      <c r="G12" s="271">
        <f t="shared" si="0"/>
        <v>0</v>
      </c>
      <c r="H12" s="11"/>
      <c r="I12" s="4"/>
      <c r="J12" s="4"/>
      <c r="K12" s="4"/>
      <c r="L12" s="4"/>
      <c r="M12" s="4"/>
      <c r="N12" s="4"/>
      <c r="O12" s="4"/>
      <c r="P12" s="4"/>
    </row>
    <row r="13" spans="1:16" ht="33" customHeight="1">
      <c r="A13" s="272"/>
      <c r="B13" s="273"/>
      <c r="C13" s="274"/>
      <c r="D13" s="275"/>
      <c r="E13" s="270"/>
      <c r="F13" s="270"/>
      <c r="G13" s="271">
        <f t="shared" si="0"/>
        <v>0</v>
      </c>
      <c r="H13" s="11"/>
      <c r="I13" s="4"/>
      <c r="J13" s="4"/>
      <c r="K13" s="4"/>
      <c r="L13" s="4"/>
      <c r="M13" s="4"/>
      <c r="N13" s="4"/>
      <c r="O13" s="4"/>
      <c r="P13" s="4"/>
    </row>
    <row r="14" spans="1:16" ht="33" customHeight="1">
      <c r="A14" s="272"/>
      <c r="B14" s="273"/>
      <c r="C14" s="274"/>
      <c r="D14" s="275"/>
      <c r="E14" s="270"/>
      <c r="F14" s="270"/>
      <c r="G14" s="271">
        <f t="shared" si="0"/>
        <v>0</v>
      </c>
      <c r="H14" s="11"/>
      <c r="I14" s="4"/>
      <c r="J14" s="4"/>
      <c r="K14" s="4"/>
      <c r="L14" s="4"/>
      <c r="M14" s="4"/>
      <c r="N14" s="4"/>
      <c r="O14" s="4"/>
      <c r="P14" s="4"/>
    </row>
    <row r="15" spans="1:16" ht="33" customHeight="1">
      <c r="A15" s="272"/>
      <c r="B15" s="273"/>
      <c r="C15" s="274"/>
      <c r="D15" s="275"/>
      <c r="E15" s="270"/>
      <c r="F15" s="270"/>
      <c r="G15" s="271">
        <f t="shared" si="0"/>
        <v>0</v>
      </c>
      <c r="H15" s="11"/>
      <c r="I15" s="4"/>
      <c r="J15" s="4"/>
      <c r="K15" s="4"/>
      <c r="L15" s="4"/>
      <c r="M15" s="4"/>
      <c r="N15" s="4"/>
      <c r="O15" s="4"/>
      <c r="P15" s="4"/>
    </row>
    <row r="16" spans="1:16" ht="33" customHeight="1">
      <c r="A16" s="272"/>
      <c r="B16" s="273"/>
      <c r="C16" s="274"/>
      <c r="D16" s="275"/>
      <c r="E16" s="270"/>
      <c r="F16" s="270"/>
      <c r="G16" s="271">
        <f t="shared" si="0"/>
        <v>0</v>
      </c>
      <c r="H16" s="11"/>
      <c r="I16" s="4"/>
      <c r="J16" s="4"/>
      <c r="K16" s="4"/>
      <c r="L16" s="4"/>
      <c r="M16" s="4"/>
      <c r="N16" s="4"/>
      <c r="O16" s="4"/>
      <c r="P16" s="4"/>
    </row>
    <row r="17" spans="1:16" ht="33" customHeight="1">
      <c r="A17" s="272"/>
      <c r="B17" s="273"/>
      <c r="C17" s="274"/>
      <c r="D17" s="275"/>
      <c r="E17" s="270"/>
      <c r="F17" s="270"/>
      <c r="G17" s="271">
        <f t="shared" si="0"/>
        <v>0</v>
      </c>
      <c r="H17" s="11"/>
      <c r="I17" s="4"/>
      <c r="J17" s="4"/>
      <c r="K17" s="4"/>
      <c r="L17" s="4"/>
      <c r="M17" s="4"/>
      <c r="N17" s="4"/>
      <c r="O17" s="4"/>
      <c r="P17" s="4"/>
    </row>
    <row r="18" spans="1:16" ht="33" customHeight="1">
      <c r="A18" s="266"/>
      <c r="B18" s="267"/>
      <c r="C18" s="268"/>
      <c r="D18" s="269"/>
      <c r="E18" s="270"/>
      <c r="F18" s="270"/>
      <c r="G18" s="271">
        <f t="shared" si="0"/>
        <v>0</v>
      </c>
      <c r="H18" s="11"/>
      <c r="I18" s="4"/>
      <c r="J18" s="4"/>
      <c r="K18" s="4"/>
      <c r="L18" s="4"/>
      <c r="M18" s="4"/>
      <c r="N18" s="4"/>
      <c r="O18" s="4"/>
      <c r="P18" s="4"/>
    </row>
    <row r="19" spans="1:16" ht="33" customHeight="1">
      <c r="A19" s="272"/>
      <c r="B19" s="273"/>
      <c r="C19" s="274"/>
      <c r="D19" s="275"/>
      <c r="E19" s="270"/>
      <c r="F19" s="270"/>
      <c r="G19" s="271">
        <f t="shared" si="0"/>
        <v>0</v>
      </c>
      <c r="H19" s="11"/>
      <c r="I19" s="4"/>
      <c r="J19" s="4"/>
      <c r="K19" s="4"/>
      <c r="L19" s="4"/>
      <c r="M19" s="4"/>
      <c r="N19" s="4"/>
      <c r="O19" s="4"/>
      <c r="P19" s="4"/>
    </row>
    <row r="20" spans="1:16" ht="28.5" customHeight="1">
      <c r="A20" s="425" t="s">
        <v>132</v>
      </c>
      <c r="B20" s="426"/>
      <c r="C20" s="426"/>
      <c r="D20" s="427"/>
      <c r="E20" s="289">
        <f>SUM(E9:E19)</f>
        <v>0</v>
      </c>
      <c r="F20" s="289">
        <f>SUM(F9:F19)</f>
        <v>0</v>
      </c>
      <c r="G20" s="290">
        <f>SUM(G9:G19)</f>
        <v>0</v>
      </c>
      <c r="H20" s="11"/>
      <c r="I20" s="4"/>
      <c r="J20" s="4"/>
      <c r="K20" s="4"/>
      <c r="L20" s="4"/>
      <c r="M20" s="4"/>
      <c r="N20" s="4"/>
      <c r="O20" s="4"/>
      <c r="P20" s="4"/>
    </row>
    <row r="21" spans="1:16" ht="12" customHeight="1">
      <c r="A21" s="284"/>
      <c r="B21" s="285"/>
      <c r="C21" s="285"/>
      <c r="D21" s="285"/>
      <c r="E21" s="286"/>
      <c r="F21" s="287"/>
      <c r="G21" s="288"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7" t="s">
        <v>73</v>
      </c>
      <c r="B24" s="418"/>
      <c r="C24" s="418"/>
      <c r="D24" s="418"/>
      <c r="E24" s="418"/>
      <c r="F24" s="418"/>
      <c r="G24" s="419"/>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4" t="s">
        <v>84</v>
      </c>
      <c r="B1" s="435"/>
      <c r="C1" s="435"/>
      <c r="D1" s="435"/>
      <c r="E1" s="435"/>
      <c r="F1" s="435"/>
      <c r="G1" s="435"/>
      <c r="H1" s="435"/>
      <c r="I1" s="435"/>
      <c r="J1" s="435"/>
      <c r="K1" s="93"/>
      <c r="L1" s="93"/>
      <c r="M1" s="93"/>
      <c r="N1" s="93"/>
      <c r="O1" s="93"/>
      <c r="P1" s="93"/>
    </row>
    <row r="2" spans="1:16" ht="18.75" customHeight="1">
      <c r="A2" s="443" t="s">
        <v>0</v>
      </c>
      <c r="B2" s="444"/>
      <c r="C2" s="444"/>
      <c r="D2" s="445" t="str">
        <f>Identification!B5</f>
        <v>R-4195-2022, R-4196-2022, R-4197-2022</v>
      </c>
      <c r="E2" s="446"/>
      <c r="F2" s="446"/>
      <c r="G2" s="446"/>
      <c r="H2" s="447"/>
      <c r="I2" s="447"/>
      <c r="J2" s="83"/>
      <c r="K2" s="93"/>
      <c r="L2" s="93"/>
      <c r="M2" s="93"/>
      <c r="N2" s="93"/>
      <c r="O2" s="93"/>
      <c r="P2" s="93"/>
    </row>
    <row r="3" spans="1:16" ht="21.75" customHeight="1">
      <c r="A3" s="82" t="s">
        <v>1</v>
      </c>
      <c r="B3" s="82"/>
      <c r="C3" s="94"/>
      <c r="D3" s="445" t="str">
        <f>Identification!B6</f>
        <v>Association Hôtellerie Québec et Association Restauration Québec</v>
      </c>
      <c r="E3" s="446"/>
      <c r="F3" s="446"/>
      <c r="G3" s="446"/>
      <c r="H3" s="446"/>
      <c r="I3" s="446"/>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7" t="s">
        <v>182</v>
      </c>
      <c r="D5" s="437"/>
      <c r="E5" s="437"/>
      <c r="F5" s="437"/>
      <c r="G5" s="437"/>
      <c r="H5" s="437"/>
      <c r="I5" s="82" t="s">
        <v>109</v>
      </c>
      <c r="J5" s="82"/>
      <c r="K5" s="95"/>
      <c r="L5" s="95"/>
      <c r="M5" s="95"/>
      <c r="N5" s="95"/>
      <c r="O5" s="95"/>
      <c r="P5" s="95"/>
    </row>
    <row r="6" spans="1:16" ht="19.5" customHeight="1">
      <c r="A6" s="94"/>
      <c r="B6" s="94"/>
      <c r="C6" s="448" t="s">
        <v>87</v>
      </c>
      <c r="D6" s="448"/>
      <c r="E6" s="448"/>
      <c r="F6" s="448"/>
      <c r="G6" s="449"/>
      <c r="H6" s="449"/>
      <c r="I6" s="82"/>
      <c r="J6" s="82"/>
      <c r="K6" s="95"/>
      <c r="L6" s="95"/>
      <c r="M6" s="95"/>
      <c r="N6" s="95"/>
      <c r="O6" s="95"/>
      <c r="P6" s="95"/>
    </row>
    <row r="7" spans="1:16" ht="42" customHeight="1">
      <c r="A7" s="77" t="s">
        <v>88</v>
      </c>
      <c r="B7" s="439" t="s">
        <v>89</v>
      </c>
      <c r="C7" s="441"/>
      <c r="D7" s="441"/>
      <c r="E7" s="441"/>
      <c r="F7" s="441"/>
      <c r="G7" s="441"/>
      <c r="H7" s="441"/>
      <c r="I7" s="441"/>
      <c r="J7" s="441"/>
      <c r="K7" s="95"/>
      <c r="L7" s="95"/>
      <c r="M7" s="95"/>
      <c r="N7" s="95"/>
      <c r="O7" s="95"/>
      <c r="P7" s="95"/>
    </row>
    <row r="8" spans="1:16" ht="24" customHeight="1">
      <c r="A8" s="77" t="s">
        <v>90</v>
      </c>
      <c r="B8" s="438" t="s">
        <v>93</v>
      </c>
      <c r="C8" s="439"/>
      <c r="D8" s="439"/>
      <c r="E8" s="439"/>
      <c r="F8" s="439"/>
      <c r="G8" s="439"/>
      <c r="H8" s="439"/>
      <c r="I8" s="439"/>
      <c r="J8" s="439"/>
      <c r="K8" s="97"/>
      <c r="L8" s="95"/>
      <c r="M8" s="95"/>
      <c r="N8" s="95"/>
      <c r="O8" s="95"/>
      <c r="P8" s="95"/>
    </row>
    <row r="9" spans="1:16" ht="24" customHeight="1">
      <c r="A9" s="77" t="s">
        <v>91</v>
      </c>
      <c r="B9" s="438" t="s">
        <v>107</v>
      </c>
      <c r="C9" s="439"/>
      <c r="D9" s="439"/>
      <c r="E9" s="439"/>
      <c r="F9" s="439"/>
      <c r="G9" s="439"/>
      <c r="H9" s="439"/>
      <c r="I9" s="439"/>
      <c r="J9" s="439"/>
      <c r="K9" s="97"/>
      <c r="L9" s="95"/>
      <c r="M9" s="95"/>
      <c r="N9" s="95"/>
      <c r="O9" s="95"/>
      <c r="P9" s="95"/>
    </row>
    <row r="10" spans="1:16" ht="42.75" customHeight="1">
      <c r="A10" s="77" t="s">
        <v>92</v>
      </c>
      <c r="B10" s="438" t="s">
        <v>106</v>
      </c>
      <c r="C10" s="439"/>
      <c r="D10" s="439"/>
      <c r="E10" s="439"/>
      <c r="F10" s="439"/>
      <c r="G10" s="439"/>
      <c r="H10" s="439"/>
      <c r="I10" s="439"/>
      <c r="J10" s="439"/>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0" t="s">
        <v>183</v>
      </c>
      <c r="C12" s="440"/>
      <c r="D12" s="440"/>
      <c r="E12" s="440"/>
      <c r="F12" s="87" t="s">
        <v>95</v>
      </c>
      <c r="G12" s="112"/>
      <c r="H12" s="112"/>
      <c r="I12" s="82"/>
      <c r="J12" s="82"/>
      <c r="K12" s="98"/>
      <c r="L12" s="98"/>
      <c r="M12" s="98"/>
      <c r="N12" s="98"/>
      <c r="O12" s="98"/>
      <c r="P12" s="98"/>
    </row>
    <row r="13" spans="1:16" ht="21" customHeight="1">
      <c r="A13" s="78" t="s">
        <v>96</v>
      </c>
      <c r="B13" s="91">
        <v>23</v>
      </c>
      <c r="C13" s="88" t="s">
        <v>97</v>
      </c>
      <c r="D13" s="304" t="s">
        <v>184</v>
      </c>
      <c r="E13" s="452">
        <v>2022</v>
      </c>
      <c r="F13" s="453"/>
      <c r="G13" s="82"/>
      <c r="H13" s="450"/>
      <c r="I13" s="451"/>
      <c r="J13" s="451"/>
      <c r="K13" s="98"/>
      <c r="L13" s="98"/>
      <c r="M13" s="98"/>
      <c r="N13" s="98"/>
      <c r="O13" s="98"/>
      <c r="P13" s="98"/>
    </row>
    <row r="14" spans="1:16" ht="12.75" customHeight="1">
      <c r="A14" s="100"/>
      <c r="B14" s="125" t="s">
        <v>129</v>
      </c>
      <c r="C14" s="82"/>
      <c r="D14" s="125" t="s">
        <v>127</v>
      </c>
      <c r="E14" s="454" t="s">
        <v>128</v>
      </c>
      <c r="F14" s="455"/>
      <c r="G14" s="82"/>
      <c r="H14" s="448" t="s">
        <v>99</v>
      </c>
      <c r="I14" s="442"/>
      <c r="J14" s="442"/>
      <c r="K14" s="98"/>
      <c r="L14" s="98"/>
      <c r="M14" s="98"/>
      <c r="N14" s="98"/>
      <c r="O14" s="98"/>
      <c r="P14" s="98"/>
    </row>
    <row r="15" spans="1:16" ht="32.25" customHeight="1">
      <c r="A15" s="440"/>
      <c r="B15" s="440"/>
      <c r="C15" s="440"/>
      <c r="D15" s="440"/>
      <c r="E15" s="440"/>
      <c r="F15" s="87"/>
      <c r="G15" s="82"/>
      <c r="H15" s="82"/>
      <c r="I15" s="82"/>
      <c r="J15" s="82"/>
      <c r="K15" s="98"/>
      <c r="L15" s="98"/>
      <c r="M15" s="98"/>
      <c r="N15" s="98"/>
      <c r="O15" s="98"/>
      <c r="P15" s="98"/>
    </row>
    <row r="16" spans="1:16" ht="17.25" customHeight="1">
      <c r="A16" s="436" t="s">
        <v>100</v>
      </c>
      <c r="B16" s="436"/>
      <c r="C16" s="436"/>
      <c r="D16" s="436"/>
      <c r="E16" s="436"/>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8"/>
      <c r="D20" s="458"/>
      <c r="E20" s="458"/>
      <c r="F20" s="458"/>
      <c r="G20" s="458"/>
      <c r="H20" s="458"/>
      <c r="I20" s="82" t="s">
        <v>109</v>
      </c>
      <c r="J20" s="82"/>
      <c r="K20" s="98"/>
      <c r="L20" s="98"/>
      <c r="M20" s="98"/>
      <c r="N20" s="98"/>
      <c r="O20" s="98"/>
      <c r="P20" s="98"/>
    </row>
    <row r="21" spans="1:16" ht="19.5" customHeight="1">
      <c r="A21" s="94"/>
      <c r="B21" s="94"/>
      <c r="C21" s="448" t="s">
        <v>87</v>
      </c>
      <c r="D21" s="448"/>
      <c r="E21" s="448"/>
      <c r="F21" s="448"/>
      <c r="G21" s="449"/>
      <c r="H21" s="449"/>
      <c r="I21" s="82"/>
      <c r="J21" s="82"/>
      <c r="K21" s="98"/>
      <c r="L21" s="98"/>
      <c r="M21" s="98"/>
      <c r="N21" s="98"/>
      <c r="O21" s="98"/>
      <c r="P21" s="98"/>
    </row>
    <row r="22" spans="1:16" ht="28.5" customHeight="1">
      <c r="A22" s="78" t="s">
        <v>88</v>
      </c>
      <c r="B22" s="82" t="s">
        <v>102</v>
      </c>
      <c r="C22" s="100"/>
      <c r="D22" s="100"/>
      <c r="E22" s="458"/>
      <c r="F22" s="458"/>
      <c r="G22" s="458"/>
      <c r="H22" s="458"/>
      <c r="I22" s="458"/>
      <c r="J22" s="82" t="s">
        <v>103</v>
      </c>
      <c r="K22" s="98"/>
      <c r="L22" s="98"/>
      <c r="M22" s="98"/>
      <c r="N22" s="98"/>
      <c r="O22" s="98"/>
      <c r="P22" s="98"/>
    </row>
    <row r="23" spans="1:16" ht="21.75" customHeight="1">
      <c r="A23" s="100"/>
      <c r="B23" s="80" t="s">
        <v>104</v>
      </c>
      <c r="C23" s="82"/>
      <c r="D23" s="82"/>
      <c r="E23" s="457" t="s">
        <v>108</v>
      </c>
      <c r="F23" s="457"/>
      <c r="G23" s="457"/>
      <c r="H23" s="457"/>
      <c r="I23" s="457"/>
      <c r="J23" s="82"/>
      <c r="K23" s="98"/>
      <c r="L23" s="98"/>
      <c r="M23" s="98"/>
      <c r="N23" s="98"/>
      <c r="O23" s="98"/>
      <c r="P23" s="98"/>
    </row>
    <row r="24" spans="1:16" ht="35.25" customHeight="1">
      <c r="A24" s="92" t="s">
        <v>90</v>
      </c>
      <c r="B24" s="439" t="s">
        <v>105</v>
      </c>
      <c r="C24" s="439"/>
      <c r="D24" s="439"/>
      <c r="E24" s="439"/>
      <c r="F24" s="439"/>
      <c r="G24" s="439"/>
      <c r="H24" s="439"/>
      <c r="I24" s="439"/>
      <c r="J24" s="439"/>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0"/>
      <c r="C26" s="440"/>
      <c r="D26" s="440"/>
      <c r="E26" s="440"/>
      <c r="F26" s="87" t="s">
        <v>95</v>
      </c>
      <c r="G26" s="112"/>
      <c r="H26" s="112"/>
      <c r="I26" s="82"/>
      <c r="J26" s="82"/>
      <c r="K26" s="98"/>
      <c r="L26" s="98"/>
      <c r="M26" s="98"/>
      <c r="N26" s="98"/>
      <c r="O26" s="98"/>
      <c r="P26" s="98"/>
    </row>
    <row r="27" spans="1:16" ht="21" customHeight="1">
      <c r="A27" s="78" t="s">
        <v>96</v>
      </c>
      <c r="B27" s="91"/>
      <c r="C27" s="88" t="s">
        <v>97</v>
      </c>
      <c r="D27" s="113"/>
      <c r="E27" s="452"/>
      <c r="F27" s="453"/>
      <c r="G27" s="82"/>
      <c r="H27" s="459"/>
      <c r="I27" s="460"/>
      <c r="J27" s="460"/>
      <c r="K27" s="98"/>
      <c r="L27" s="98"/>
      <c r="M27" s="98"/>
      <c r="N27" s="98"/>
      <c r="O27" s="98"/>
      <c r="P27" s="98"/>
    </row>
    <row r="28" spans="1:16" ht="12.75" customHeight="1">
      <c r="A28" s="100"/>
      <c r="B28" s="125" t="s">
        <v>129</v>
      </c>
      <c r="C28" s="82"/>
      <c r="D28" s="125" t="s">
        <v>127</v>
      </c>
      <c r="E28" s="454" t="s">
        <v>128</v>
      </c>
      <c r="F28" s="455"/>
      <c r="G28" s="82"/>
      <c r="H28" s="448" t="s">
        <v>99</v>
      </c>
      <c r="I28" s="442"/>
      <c r="J28" s="442"/>
      <c r="K28" s="98"/>
      <c r="L28" s="98"/>
      <c r="M28" s="98"/>
      <c r="N28" s="98"/>
      <c r="O28" s="98"/>
      <c r="P28" s="98"/>
    </row>
    <row r="29" spans="1:16" ht="32.25" customHeight="1">
      <c r="A29" s="456"/>
      <c r="B29" s="456"/>
      <c r="C29" s="456"/>
      <c r="D29" s="456"/>
      <c r="E29" s="456"/>
      <c r="F29" s="87"/>
      <c r="G29" s="82"/>
      <c r="H29" s="82"/>
      <c r="I29" s="82"/>
      <c r="J29" s="82"/>
      <c r="K29" s="98"/>
      <c r="L29" s="98"/>
      <c r="M29" s="98"/>
      <c r="N29" s="98"/>
      <c r="O29" s="98"/>
      <c r="P29" s="98"/>
    </row>
    <row r="30" spans="1:16" ht="17.25" customHeight="1">
      <c r="A30" s="442" t="s">
        <v>100</v>
      </c>
      <c r="B30" s="442"/>
      <c r="C30" s="442"/>
      <c r="D30" s="442"/>
      <c r="E30" s="442"/>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l'AHQ-ARQ</dc:subject>
  <dc:creator>Bouthillette, Annie</dc:creator>
  <cp:keywords/>
  <dc:description/>
  <cp:lastModifiedBy>France Nadon</cp:lastModifiedBy>
  <cp:lastPrinted>2020-01-21T14:04:28Z</cp:lastPrinted>
  <dcterms:created xsi:type="dcterms:W3CDTF">2003-06-11T13:22:16Z</dcterms:created>
  <dcterms:modified xsi:type="dcterms:W3CDTF">2022-12-23T19:50:47Z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985</vt:lpwstr>
  </property>
  <property fmtid="{D5CDD505-2E9C-101B-9397-08002B2CF9AE}" pid="11" name="Deposa">
    <vt:lpwstr>184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7018400.00000000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10</vt:lpwstr>
  </property>
  <property fmtid="{D5CDD505-2E9C-101B-9397-08002B2CF9AE}" pid="19" name="Suj">
    <vt:lpwstr>Demande de remboursement de frais de l'AHQ-ARQ</vt:lpwstr>
  </property>
  <property fmtid="{D5CDD505-2E9C-101B-9397-08002B2CF9AE}" pid="20" name="Numéroplumit">
    <vt:lpwstr>0063</vt:lpwstr>
  </property>
  <property fmtid="{D5CDD505-2E9C-101B-9397-08002B2CF9AE}" pid="21" name="Cotedepiè">
    <vt:lpwstr>C-AHQ-ARQ-0005</vt:lpwstr>
  </property>
  <property fmtid="{D5CDD505-2E9C-101B-9397-08002B2CF9AE}" pid="22" name="Anciennomdudocume">
    <vt:lpwstr>R-4196-2022 - Demande de paiement de frais de l'AHQ-ARQ.XLS</vt:lpwstr>
  </property>
  <property fmtid="{D5CDD505-2E9C-101B-9397-08002B2CF9AE}" pid="23" name="_dlc_Doc">
    <vt:lpwstr>W2HFWTQUJJY6-619719641-28</vt:lpwstr>
  </property>
  <property fmtid="{D5CDD505-2E9C-101B-9397-08002B2CF9AE}" pid="24" name="_dlc_DocIdItemGu">
    <vt:lpwstr>59d55b78-50c0-447d-a44e-e273a5ad1337</vt:lpwstr>
  </property>
  <property fmtid="{D5CDD505-2E9C-101B-9397-08002B2CF9AE}" pid="25" name="_dlc_DocIdU">
    <vt:lpwstr>http://s10mtlweb:8081/985/_layouts/15/DocIdRedir.aspx?ID=W2HFWTQUJJY6-619719641-28, W2HFWTQUJJY6-619719641-28</vt:lpwstr>
  </property>
  <property fmtid="{D5CDD505-2E9C-101B-9397-08002B2CF9AE}" pid="26" name="display_urn:schemas-microsoft-com:office:office#Edit">
    <vt:lpwstr>Compte système</vt:lpwstr>
  </property>
  <property fmtid="{D5CDD505-2E9C-101B-9397-08002B2CF9AE}" pid="27" name="Cote de pié">
    <vt:lpwstr>C-AHQ-ARQ-0005</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63.0000000000000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