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500" windowWidth="25140" windowHeight="148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<sst xmlns="http://schemas.openxmlformats.org/spreadsheetml/2006/main" count="263" uniqueCount="190">
  <si>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</si>
  <si>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</si>
  <si>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</si>
  <si>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</si>
  <si>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</si>
  <si>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</si>
  <si>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</si>
  <si>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</si>
  <si>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</si>
  <si>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</si>
  <si>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</si>
  <si>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</si>
  <si>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</si>
  <si>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</si>
  <si>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</si>
  <si>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</si>
  <si>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</si>
  <si>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</si>
  <si>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</si>
  <si>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</si>
  <si>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</si>
  <si>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</si>
  <si>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</si>
  <si>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</si>
  <si>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</si>
  <si>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</si>
  <si>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</si>
  <si>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</si>
  <si>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</si>
  <si>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</si>
  <si>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</si>
  <si>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</si>
  <si>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</si>
  <si>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</si>
  <si>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</si>
  <si>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</si>
  <si>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</si>
  <si>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</si>
  <si>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</si>
  <si>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</si>
  <si>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</si>
  <si>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</si>
  <si>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</si>
  <si>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</si>
  <si>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</si>
  <si>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</si>
  <si>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</si>
  <si>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</si>
  <si>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</si>
  <si>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</si>
  <si>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</si>
  <si>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</si>
  <si>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</si>
  <si>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</si>
  <si>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</si>
  <si>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</si>
  <si>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</si>
  <si>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</si>
  <si>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</si>
  <si>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</si>
  <si>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</si>
  <si>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</si>
  <si>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</si>
  <si>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</si>
  <si>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</si>
  <si>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</si>
  <si>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</si>
  <si>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</si>
  <si>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</si>
  <si>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</si>
  <si>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</si>
  <si>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</si>
  <si>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</si>
  <si>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</si>
  <si>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</si>
  <si>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</si>
  <si>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</si>
  <si>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</si>
  <si>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</si>
  <si>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</si>
  <si>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</si>
  <si>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</si>
  <si>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</si>
  <si>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</si>
  <si>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</si>
  <si>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</si>
  <si>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</si>
  <si>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</si>
  <si>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</si>
  <si>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</si>
  <si>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</si>
  <si>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</si>
  <si>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</si>
  <si>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</si>
  <si>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</si>
  <si>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</si>
  <si>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</si>
  <si>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</si>
  <si>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</si>
  <si>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</si>
  <si>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</si>
  <si>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</si>
  <si>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</si>
  <si>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</si>
  <si>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</si>
  <si>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</si>
  <si>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</si>
  <si>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</si>
  <si>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</si>
  <si>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</si>
  <si>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</si>
  <si>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</si>
  <si>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</si>
  <si>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</si>
  <si>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</si>
  <si>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</si>
  <si>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</si>
  <si>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</si>
  <si>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</si>
  <si>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</si>
  <si>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</si>
  <si>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</si>
  <si>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</si>
  <si>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</si>
  <si>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</si>
  <si>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</si>
  <si>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</si>
  <si>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</si>
  <si>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</si>
  <si>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</si>
  <si>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</si>
  <si>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</si>
  <si>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</si>
  <si>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</si>
  <si>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</si>
  <si>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</si>
  <si>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</si>
  <si>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</si>
  <si>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</si>
  <si>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</si>
  <si>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</si>
  <si>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</si>
  <si>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</si>
  <si>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</si>
  <si>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</si>
  <si>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</si>
  <si>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</si>
  <si>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</si>
  <si>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</si>
  <si>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</si>
  <si>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</si>
  <si>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</si>
  <si>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</si>
  <si>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</si>
  <si>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</si>
  <si>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</si>
  <si>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</si>
  <si>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</si>
  <si>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</si>
  <si>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</si>
  <si>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</si>
  <si>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</si>
  <si>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</si>
  <si>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</si>
  <si>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</si>
  <si>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</si>
  <si>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</si>
  <si>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</si>
  <si>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</si>
  <si>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</si>
  <si>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</si>
  <si>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</si>
  <si>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 xml:space="preserve"> Fédération québécoise des municipalités locales et régionales (FQM)  </t>
  </si>
  <si>
    <t>R-4207-2022</t>
  </si>
  <si>
    <t>Me Antoine Bouffard</t>
  </si>
  <si>
    <t>12 ans</t>
  </si>
  <si>
    <t>Interne</t>
  </si>
  <si>
    <t>1134, Grande Allée Ouest, RC 01, Québec (Qc), G1S 1E5</t>
  </si>
  <si>
    <t>Gilbert Scantland</t>
  </si>
  <si>
    <t>Plus de 15 ans</t>
  </si>
  <si>
    <t>Externe</t>
  </si>
  <si>
    <t>33, rue Monseigneur Ross, Gaspé (Qc) G4X 1L7</t>
  </si>
  <si>
    <t>François Constantin</t>
  </si>
  <si>
    <t>11 ans</t>
  </si>
  <si>
    <t>Non</t>
  </si>
  <si>
    <t>Mme Sylvie Jacques</t>
  </si>
  <si>
    <t>octobre à décembre 2022</t>
  </si>
  <si>
    <t>Antoine Bouffard, avocat</t>
  </si>
  <si>
    <t>janvier</t>
  </si>
  <si>
    <t>Québec</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</si>
</sst>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64" fontId="81" fillId="0" borderId="24" xfId="0" applyNumberFormat="1" applyFont="1" applyFill="1" applyBorder="1" applyAlignment="1" applyProtection="1">
      <alignment horizontal="left" vertical="center" indent="1"/>
      <protection locked="0"/>
    </xf>
    <xf numFmtId="164"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65" fontId="83" fillId="0" borderId="54" xfId="0" applyNumberFormat="1" applyFont="1" applyBorder="1" applyAlignment="1" applyProtection="1">
      <alignment horizontal="center" vertical="center"/>
      <protection locked="0"/>
    </xf>
    <xf numFmtId="165"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64" fontId="81" fillId="0" borderId="73" xfId="0" applyNumberFormat="1" applyFont="1" applyFill="1" applyBorder="1" applyAlignment="1" applyProtection="1">
      <alignment horizontal="left" vertical="center" wrapText="1" indent="1"/>
      <protection locked="0"/>
    </xf>
    <xf numFmtId="164" fontId="81" fillId="0" borderId="75" xfId="0" applyNumberFormat="1" applyFont="1" applyFill="1" applyBorder="1" applyAlignment="1" applyProtection="1">
      <alignment horizontal="left" vertical="center" wrapText="1" indent="1"/>
      <protection locked="0"/>
    </xf>
    <xf numFmtId="164"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173</v>
      </c>
      <c r="C5" s="174" t="s">
        <v>16</v>
      </c>
      <c r="D5" s="181" t="s">
        <v>186</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184</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t="s">
        <v>185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175</v>
      </c>
      <c r="C12" s="186" t="s">
        <v>176</v>
      </c>
      <c r="D12" s="300" t="s">
        <v>177</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178</v>
      </c>
      <c r="B17" s="186" t="s">
        <v>179</v>
      </c>
      <c r="C17" s="186" t="s">
        <v>180</v>
      </c>
      <c r="D17" s="300" t="s">
        <v>181</v>
      </c>
      <c r="E17" s="9"/>
      <c r="F17" s="4"/>
      <c r="G17" s="4"/>
      <c r="H17" s="4"/>
      <c r="I17" s="4"/>
      <c r="J17" s="4"/>
      <c r="K17" s="4"/>
      <c r="L17" s="4"/>
      <c r="M17" s="4"/>
      <c r="N17" s="4"/>
      <c r="O17" s="4"/>
      <c r="P17" s="4"/>
    </row>
    <row r="18" spans="1:16" ht="27" customHeight="1">
      <c r="A18" s="187" t="s">
        <v>182</v>
      </c>
      <c r="B18" s="188" t="s">
        <v>183</v>
      </c>
      <c r="C18" s="188" t="s">
        <v>176</v>
      </c>
      <c r="D18" s="300" t="s">
        <v>177</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6" t="s">
        <v>17</v>
      </c>
      <c r="C22" s="306" t="s">
        <v>17</v>
      </c>
      <c r="D22" s="195"/>
      <c r="E22" s="9"/>
      <c r="F22" s="4"/>
      <c r="G22" s="4"/>
      <c r="H22" s="4"/>
      <c r="I22" s="4"/>
      <c r="J22" s="4"/>
      <c r="K22" s="4"/>
      <c r="L22" s="4"/>
      <c r="M22" s="4"/>
      <c r="N22" s="4"/>
      <c r="O22" s="4"/>
      <c r="P22" s="4"/>
    </row>
    <row r="23" spans="1:16" ht="27" customHeight="1">
      <c r="A23" s="194"/>
      <c r="B23" s="307"/>
      <c r="C23" s="307"/>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6" t="s">
        <v>17</v>
      </c>
      <c r="C25" s="199"/>
      <c r="D25" s="195"/>
      <c r="E25" s="9"/>
      <c r="F25" s="4"/>
      <c r="G25" s="4"/>
      <c r="H25" s="4"/>
      <c r="I25" s="4"/>
      <c r="J25" s="4"/>
      <c r="K25" s="4"/>
      <c r="L25" s="4"/>
      <c r="M25" s="4"/>
      <c r="N25" s="4"/>
      <c r="O25" s="4"/>
      <c r="P25" s="4"/>
    </row>
    <row r="26" spans="1:16" ht="27" customHeight="1">
      <c r="A26" s="198"/>
      <c r="B26" s="307"/>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R-4207-2022</v>
      </c>
      <c r="C4" s="204" t="s">
        <v>16</v>
      </c>
      <c r="D4" s="127" t="str">
        <f>Identification!D5</f>
        <v>octobre à décembre 2022</v>
      </c>
      <c r="E4" s="11"/>
      <c r="F4" s="4"/>
      <c r="G4" s="4"/>
      <c r="H4" s="4"/>
      <c r="I4" s="4"/>
      <c r="J4" s="4"/>
      <c r="K4" s="4"/>
      <c r="L4" s="4"/>
      <c r="M4" s="4"/>
      <c r="N4" s="4"/>
      <c r="O4" s="4"/>
      <c r="P4" s="4"/>
    </row>
    <row r="5" spans="1:16" ht="26.25" customHeight="1">
      <c r="A5" s="175" t="s">
        <v>1</v>
      </c>
      <c r="B5" s="321" t="str">
        <f>Identification!B6:D6</f>
        <v> Fédération québécoise des municipalités locales et régionales (FQM)  </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50.3</v>
      </c>
      <c r="C9" s="296">
        <f>Honoraires!D14</f>
        <v>0</v>
      </c>
      <c r="D9" s="128">
        <f>Honoraires!H14</f>
        <v>5030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13.5</v>
      </c>
      <c r="C11" s="296">
        <f>Honoraires!D20</f>
        <v>0</v>
      </c>
      <c r="D11" s="128">
        <f>Honoraires!H20</f>
        <v>1412.5</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63.8</v>
      </c>
      <c r="C17" s="239">
        <f>C9+C11+C13+C15</f>
        <v>0</v>
      </c>
      <c r="D17" s="240">
        <f>D9+D11+D13+D15</f>
        <v>6442.5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193.28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193.28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6635.78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7" sqref="E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R-4207-2022</v>
      </c>
      <c r="D4" s="384" t="s">
        <v>16</v>
      </c>
      <c r="E4" s="385"/>
      <c r="F4" s="379" t="str">
        <f>Identification!D5</f>
        <v>octobre à décembre 2022</v>
      </c>
      <c r="G4" s="380"/>
      <c r="H4" s="381"/>
      <c r="I4" s="11"/>
      <c r="J4" s="11"/>
      <c r="K4" s="11"/>
      <c r="L4" s="11"/>
      <c r="M4" s="11"/>
      <c r="N4" s="11"/>
      <c r="O4" s="11"/>
      <c r="P4" s="11"/>
      <c r="Q4" s="11"/>
    </row>
    <row r="5" spans="1:17" ht="26.25" customHeight="1">
      <c r="A5" s="131" t="s">
        <v>1</v>
      </c>
      <c r="B5" s="132"/>
      <c r="C5" s="321" t="str">
        <f>Identification!B6</f>
        <v> Fédération québécoise des municipalités locales et régionales (FQM)  </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Antoine Bouffard</v>
      </c>
      <c r="C10" s="244">
        <v>50.3</v>
      </c>
      <c r="D10" s="244"/>
      <c r="E10" s="245">
        <v>100</v>
      </c>
      <c r="F10" s="169">
        <f>ROUND(((D10*E10)+(C10*E10)),2)</f>
        <v>5030</v>
      </c>
      <c r="G10" s="251"/>
      <c r="H10" s="166">
        <f>ROUND(F10+G10,2)</f>
        <v>5030</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50.3</v>
      </c>
      <c r="D14" s="159">
        <f>SUM(D10:D13)</f>
        <v>0</v>
      </c>
      <c r="E14" s="359"/>
      <c r="F14" s="160">
        <f>F10+F11+F12+F13</f>
        <v>5030</v>
      </c>
      <c r="G14" s="160">
        <f>G10+G11+G12+G13</f>
        <v>0</v>
      </c>
      <c r="H14" s="161">
        <f>ROUND(F14+G14,2)</f>
        <v>5030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Gilbert Scantland</v>
      </c>
      <c r="C16" s="244">
        <v>5.5</v>
      </c>
      <c r="D16" s="244"/>
      <c r="E16" s="245">
        <v>155</v>
      </c>
      <c r="F16" s="169">
        <f>ROUND(((D16*E16)+(C16*E16)),2)</f>
        <v>852.5</v>
      </c>
      <c r="G16" s="251"/>
      <c r="H16" s="166">
        <f>ROUND(F16+G16,2)</f>
        <v>852.5</v>
      </c>
      <c r="I16" s="11"/>
      <c r="J16" s="11"/>
      <c r="K16" s="11"/>
      <c r="L16" s="11"/>
      <c r="M16" s="11"/>
      <c r="N16" s="11"/>
      <c r="O16" s="11"/>
      <c r="P16" s="11"/>
      <c r="Q16" s="11"/>
    </row>
    <row r="17" spans="1:17" ht="20.25" customHeight="1">
      <c r="A17" s="372"/>
      <c r="B17" s="147" t="str">
        <f>Identification!A18</f>
        <v>François Constantin</v>
      </c>
      <c r="C17" s="246">
        <v>8</v>
      </c>
      <c r="D17" s="246"/>
      <c r="E17" s="247">
        <v>70</v>
      </c>
      <c r="F17" s="170">
        <f>ROUND(((D17*E17)+(C17*E17)),2)</f>
        <v>560</v>
      </c>
      <c r="G17" s="252"/>
      <c r="H17" s="167">
        <f>ROUND(F17+G17,2)</f>
        <v>560</v>
      </c>
      <c r="I17" s="11"/>
      <c r="J17" s="11"/>
      <c r="K17" s="11"/>
      <c r="L17" s="11"/>
      <c r="M17" s="11"/>
      <c r="N17" s="11"/>
      <c r="O17" s="11"/>
      <c r="P17" s="11"/>
      <c r="Q17" s="11"/>
    </row>
    <row r="18" spans="1:17" ht="20.25" customHeight="1">
      <c r="A18" s="372"/>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13.5</v>
      </c>
      <c r="D20" s="159">
        <f>SUM(D16:D19)</f>
        <v>0</v>
      </c>
      <c r="E20" s="359"/>
      <c r="F20" s="160">
        <f>F16+F17+F18+F19</f>
        <v>1412.5</v>
      </c>
      <c r="G20" s="160">
        <f>G16+G17+G18+G19</f>
        <v>0</v>
      </c>
      <c r="H20" s="161">
        <f>ROUND(F20+G20,2)</f>
        <v>1412.5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6442.5</v>
      </c>
      <c r="G30" s="236">
        <f>G14+G20+G24+G28</f>
        <v>0</v>
      </c>
      <c r="H30" s="237">
        <f>H14+H20+H24+H28</f>
        <v>6442.5</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9">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R-4207-2022</v>
      </c>
      <c r="C4" s="393" t="s">
        <v>16</v>
      </c>
      <c r="D4" s="394"/>
      <c r="E4" s="395" t="str">
        <f>Identification!D5</f>
        <v>octobre à décembre 2022</v>
      </c>
      <c r="F4" s="396"/>
      <c r="G4" s="11"/>
      <c r="H4" s="11"/>
      <c r="I4" s="11"/>
      <c r="J4" s="11"/>
      <c r="K4" s="11"/>
      <c r="L4" s="11"/>
      <c r="M4" s="11"/>
      <c r="N4" s="11"/>
      <c r="O4" s="11"/>
      <c r="P4" s="11"/>
    </row>
    <row r="5" spans="1:16" ht="26.25" customHeight="1">
      <c r="A5" s="10" t="s">
        <v>1</v>
      </c>
      <c r="B5" s="397" t="str">
        <f>Identification!B6:D6</f>
        <v> Fédération québécoise des municipalités locales et régionales (FQM)  </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0" t="s">
        <v>10</v>
      </c>
      <c r="C11" s="59"/>
      <c r="D11" s="258"/>
      <c r="E11" s="258"/>
      <c r="F11" s="37">
        <f>ROUND(D11+E11,2)</f>
        <v>0</v>
      </c>
      <c r="G11" s="11"/>
      <c r="H11" s="11"/>
      <c r="I11" s="11"/>
      <c r="J11" s="11"/>
      <c r="K11" s="11"/>
      <c r="L11" s="11"/>
      <c r="M11" s="11"/>
      <c r="N11" s="11"/>
      <c r="O11" s="11"/>
      <c r="P11" s="11"/>
    </row>
    <row r="12" spans="1:16" ht="27" customHeight="1">
      <c r="A12" s="44" t="s">
        <v>11</v>
      </c>
      <c r="B12" s="401"/>
      <c r="C12" s="60"/>
      <c r="D12" s="258"/>
      <c r="E12" s="258"/>
      <c r="F12" s="37">
        <f>ROUND(D12+E12,2)</f>
        <v>0</v>
      </c>
      <c r="G12" s="11"/>
      <c r="H12" s="11"/>
      <c r="I12" s="11"/>
      <c r="J12" s="11"/>
      <c r="K12" s="11"/>
      <c r="L12" s="11"/>
      <c r="M12" s="11"/>
      <c r="N12" s="11"/>
      <c r="O12" s="11"/>
      <c r="P12" s="11"/>
    </row>
    <row r="13" spans="1:16" ht="26.25" customHeight="1">
      <c r="A13" s="45" t="s">
        <v>12</v>
      </c>
      <c r="B13" s="402"/>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R-4207-2022</v>
      </c>
      <c r="D4" s="428" t="s">
        <v>16</v>
      </c>
      <c r="E4" s="429"/>
      <c r="F4" s="424" t="str">
        <f>Identification!D5</f>
        <v>octobre à décembre 2022</v>
      </c>
      <c r="G4" s="425"/>
      <c r="H4" s="11"/>
      <c r="I4" s="4"/>
      <c r="J4" s="4"/>
      <c r="K4" s="4"/>
      <c r="L4" s="4"/>
      <c r="M4" s="4"/>
      <c r="N4" s="4"/>
      <c r="O4" s="4"/>
      <c r="P4" s="4"/>
    </row>
    <row r="5" spans="1:16" ht="26.25" customHeight="1">
      <c r="A5" s="416" t="s">
        <v>1</v>
      </c>
      <c r="B5" s="417"/>
      <c r="C5" s="418" t="str">
        <f>Identification!B6</f>
        <v> Fédération québécoise des municipalités locales et régionales (FQM)  </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R-4207-2022</v>
      </c>
      <c r="E2" s="442"/>
      <c r="F2" s="442"/>
      <c r="G2" s="442"/>
      <c r="H2" s="443"/>
      <c r="I2" s="443"/>
      <c r="J2" s="83"/>
      <c r="K2" s="93"/>
      <c r="L2" s="93"/>
      <c r="M2" s="93"/>
      <c r="N2" s="93"/>
      <c r="O2" s="93"/>
      <c r="P2" s="93"/>
    </row>
    <row r="3" spans="1:16" ht="21.75" customHeight="1">
      <c r="A3" s="82" t="s">
        <v>1</v>
      </c>
      <c r="B3" s="82"/>
      <c r="C3" s="94"/>
      <c r="D3" s="441" t="str">
        <f>Identification!B6</f>
        <v> Fédération québécoise des municipalités locales et régionales (FQM)  </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187</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189</v>
      </c>
      <c r="C12" s="436"/>
      <c r="D12" s="436"/>
      <c r="E12" s="436"/>
      <c r="F12" s="87" t="s">
        <v>95</v>
      </c>
      <c r="G12" s="112"/>
      <c r="H12" s="112"/>
      <c r="I12" s="82"/>
      <c r="J12" s="82"/>
      <c r="K12" s="98"/>
      <c r="L12" s="98"/>
      <c r="M12" s="98"/>
      <c r="N12" s="98"/>
      <c r="O12" s="98"/>
      <c r="P12" s="98"/>
    </row>
    <row r="13" spans="1:16" ht="21" customHeight="1">
      <c r="A13" s="78" t="s">
        <v>96</v>
      </c>
      <c r="B13" s="91">
        <v>20</v>
      </c>
      <c r="C13" s="88" t="s">
        <v>97</v>
      </c>
      <c r="D13" s="113" t="s">
        <v>188</v>
      </c>
      <c r="E13" s="448">
        <v>2023</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FQM</dc:subject>
  <dc:creator>Bouthillette, Annie</dc:creator>
  <cp:keywords/>
  <dc:description/>
  <cp:lastModifiedBy>Microsoft Office User</cp:lastModifiedBy>
  <cp:lastPrinted>2020-01-21T14:04:28Z</cp:lastPrinted>
  <dcterms:created xsi:type="dcterms:W3CDTF">2003-06-11T13:22:16Z</dcterms:created>
  <dcterms:modified xsi:type="dcterms:W3CDTF">2023-01-20T20:00:44Z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1007</vt:lpwstr>
  </property>
  <property fmtid="{D5CDD505-2E9C-101B-9397-08002B2CF9AE}" pid="11" name="Deposa">
    <vt:lpwstr>223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7042700.00000000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187</vt:lpwstr>
  </property>
  <property fmtid="{D5CDD505-2E9C-101B-9397-08002B2CF9AE}" pid="19" name="Suj">
    <vt:lpwstr>Demande de remboursement de frais de la FQM</vt:lpwstr>
  </property>
  <property fmtid="{D5CDD505-2E9C-101B-9397-08002B2CF9AE}" pid="20" name="Numéroplumit">
    <vt:lpwstr>0125</vt:lpwstr>
  </property>
  <property fmtid="{D5CDD505-2E9C-101B-9397-08002B2CF9AE}" pid="21" name="Cotedepiè">
    <vt:lpwstr>C-FQM-0008</vt:lpwstr>
  </property>
  <property fmtid="{D5CDD505-2E9C-101B-9397-08002B2CF9AE}" pid="22" name="Anciennomdudocume">
    <vt:lpwstr>Demande de paiement de frais de la FQM.xls</vt:lpwstr>
  </property>
  <property fmtid="{D5CDD505-2E9C-101B-9397-08002B2CF9AE}" pid="23" name="_dlc_Doc">
    <vt:lpwstr>W2HFWTQUJJY6-77619158-65</vt:lpwstr>
  </property>
  <property fmtid="{D5CDD505-2E9C-101B-9397-08002B2CF9AE}" pid="24" name="_dlc_DocIdItemGu">
    <vt:lpwstr>3d0e2f43-2e94-4bac-b450-197a442cc3c2</vt:lpwstr>
  </property>
  <property fmtid="{D5CDD505-2E9C-101B-9397-08002B2CF9AE}" pid="25" name="_dlc_DocIdU">
    <vt:lpwstr>http://s10mtlweb:8081/1007/_layouts/15/DocIdRedir.aspx?ID=W2HFWTQUJJY6-77619158-65, W2HFWTQUJJY6-77619158-65</vt:lpwstr>
  </property>
  <property fmtid="{D5CDD505-2E9C-101B-9397-08002B2CF9AE}" pid="26" name="display_urn:schemas-microsoft-com:office:office#Edit">
    <vt:lpwstr>Eccles, Natalie</vt:lpwstr>
  </property>
  <property fmtid="{D5CDD505-2E9C-101B-9397-08002B2CF9AE}" pid="27" name="Cote de pié">
    <vt:lpwstr>C-FQM-0008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125.000000000000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