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65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<sst xmlns="http://schemas.openxmlformats.org/spreadsheetml/2006/main" count="105" uniqueCount="79">
  <si>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</si>
  <si>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</si>
  <si>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</si>
  <si>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</si>
  <si>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</si>
  <si>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</si>
  <si>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</si>
  <si>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</si>
  <si>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</si>
  <si>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</si>
  <si>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</si>
  <si>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</si>
  <si>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</si>
  <si>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</si>
  <si>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</si>
  <si>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</si>
  <si>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</si>
  <si>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</si>
  <si>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</si>
  <si>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</si>
  <si>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</si>
  <si>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</si>
  <si>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</si>
  <si>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</si>
  <si>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</si>
  <si>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</si>
  <si>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</si>
  <si>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</si>
  <si>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</si>
  <si>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</si>
  <si>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</si>
  <si>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</si>
  <si>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</si>
  <si>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</si>
  <si>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</si>
  <si>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</si>
  <si>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</si>
  <si>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</si>
  <si>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</si>
  <si>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</si>
  <si>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</si>
  <si>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</si>
  <si>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</si>
  <si>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</si>
  <si>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</si>
  <si>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</si>
  <si>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</si>
  <si>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</si>
  <si>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</si>
  <si>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</si>
  <si>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</si>
  <si>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</si>
  <si>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</si>
  <si>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</si>
  <si>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</si>
  <si>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</si>
  <si>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</si>
  <si>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</si>
  <si>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</si>
  <si>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</si>
  <si>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</si>
  <si>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</si>
  <si>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</si>
  <si>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</si>
  <si>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</si>
  <si>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</si>
  <si>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</si>
  <si>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</si>
  <si>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</si>
  <si>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</si>
  <si>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R-4210-2022 Phase 2</t>
  </si>
  <si>
    <t>AHQ-ARQ</t>
  </si>
  <si>
    <t>Non</t>
  </si>
  <si>
    <t>Steve Cadrin</t>
  </si>
  <si>
    <t>plus de 15 ans</t>
  </si>
  <si>
    <t>externe</t>
  </si>
  <si>
    <t>600, rue Lucien-Paiement #1040, Laval (Québec) H7N 0H7</t>
  </si>
  <si>
    <t>Marcel Paul Raymond</t>
  </si>
  <si>
    <t>110-2200 Harriet-Quimby, St-Laurent, Qc H4R 0L2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</si>
</sst>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65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8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164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64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44" xfId="46" applyNumberFormat="1" applyFont="1" applyBorder="1" applyAlignment="1" applyProtection="1">
      <alignment horizontal="center" vertical="center" wrapText="1"/>
      <protection locked="0"/>
    </xf>
    <xf numFmtId="0" fontId="69" fillId="0" borderId="45" xfId="46" applyNumberFormat="1" applyFont="1" applyBorder="1" applyAlignment="1" applyProtection="1">
      <alignment horizontal="center" vertical="center" wrapText="1"/>
      <protection locked="0"/>
    </xf>
    <xf numFmtId="0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3" xfId="0" applyFont="1" applyFill="1" applyBorder="1" applyAlignment="1" applyProtection="1">
      <alignment vertical="center" wrapText="1"/>
      <protection/>
    </xf>
    <xf numFmtId="0" fontId="2" fillId="33" borderId="54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3" xfId="0" applyFont="1" applyFill="1" applyBorder="1" applyAlignment="1" applyProtection="1">
      <alignment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5" xfId="0" applyFont="1" applyBorder="1" applyAlignment="1" applyProtection="1">
      <alignment horizontal="left" vertical="center"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64" fontId="75" fillId="0" borderId="59" xfId="0" applyNumberFormat="1" applyFont="1" applyFill="1" applyBorder="1" applyAlignment="1" applyProtection="1">
      <alignment horizontal="left" vertical="center" indent="1"/>
      <protection/>
    </xf>
    <xf numFmtId="164" fontId="75" fillId="0" borderId="55" xfId="0" applyNumberFormat="1" applyFont="1" applyFill="1" applyBorder="1" applyAlignment="1" applyProtection="1">
      <alignment horizontal="left" vertical="center" indent="1"/>
      <protection/>
    </xf>
    <xf numFmtId="164" fontId="75" fillId="0" borderId="60" xfId="0" applyNumberFormat="1" applyFont="1" applyFill="1" applyBorder="1" applyAlignment="1" applyProtection="1">
      <alignment horizontal="left" vertical="center" indent="1"/>
      <protection/>
    </xf>
    <xf numFmtId="164" fontId="75" fillId="0" borderId="57" xfId="0" applyNumberFormat="1" applyFont="1" applyFill="1" applyBorder="1" applyAlignment="1" applyProtection="1">
      <alignment horizontal="left" vertical="center" indent="1"/>
      <protection/>
    </xf>
    <xf numFmtId="169" fontId="4" fillId="37" borderId="61" xfId="46" applyNumberFormat="1" applyFont="1" applyFill="1" applyBorder="1" applyAlignment="1" applyProtection="1">
      <alignment vertical="center" wrapText="1"/>
      <protection/>
    </xf>
    <xf numFmtId="169" fontId="4" fillId="37" borderId="62" xfId="46" applyNumberFormat="1" applyFont="1" applyFill="1" applyBorder="1" applyAlignment="1" applyProtection="1">
      <alignment vertical="center" wrapText="1"/>
      <protection/>
    </xf>
    <xf numFmtId="169" fontId="4" fillId="37" borderId="63" xfId="46" applyNumberFormat="1" applyFont="1" applyFill="1" applyBorder="1" applyAlignment="1" applyProtection="1">
      <alignment vertical="center" wrapText="1"/>
      <protection/>
    </xf>
    <xf numFmtId="0" fontId="0" fillId="0" borderId="64" xfId="0" applyFont="1" applyBorder="1" applyAlignment="1" applyProtection="1">
      <alignment/>
      <protection/>
    </xf>
    <xf numFmtId="0" fontId="0" fillId="0" borderId="65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4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6" xfId="0" applyFont="1" applyBorder="1" applyAlignment="1" applyProtection="1">
      <alignment horizontal="center" vertical="center"/>
      <protection locked="0"/>
    </xf>
    <xf numFmtId="169" fontId="75" fillId="0" borderId="29" xfId="0" applyNumberFormat="1" applyFont="1" applyFill="1" applyBorder="1" applyAlignment="1" applyProtection="1">
      <alignment horizontal="center" vertical="center"/>
      <protection locked="0"/>
    </xf>
    <xf numFmtId="169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7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8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4" xfId="0" applyFont="1" applyFill="1" applyBorder="1" applyAlignment="1" applyProtection="1">
      <alignment vertical="center" wrapText="1"/>
      <protection/>
    </xf>
    <xf numFmtId="6" fontId="69" fillId="0" borderId="42" xfId="46" applyNumberFormat="1" applyFont="1" applyBorder="1" applyAlignment="1" applyProtection="1">
      <alignment horizontal="center" vertical="center" wrapText="1"/>
      <protection locked="0"/>
    </xf>
    <xf numFmtId="6" fontId="69" fillId="0" borderId="69" xfId="46" applyNumberFormat="1" applyFont="1" applyBorder="1" applyAlignment="1" applyProtection="1">
      <alignment horizontal="center" vertical="center" wrapText="1"/>
      <protection locked="0"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64" fontId="19" fillId="38" borderId="70" xfId="0" applyNumberFormat="1" applyFont="1" applyFill="1" applyBorder="1" applyAlignment="1" applyProtection="1">
      <alignment vertical="center" wrapText="1"/>
      <protection/>
    </xf>
    <xf numFmtId="0" fontId="19" fillId="38" borderId="71" xfId="0" applyFont="1" applyFill="1" applyBorder="1" applyAlignment="1" applyProtection="1">
      <alignment vertical="center" wrapText="1"/>
      <protection/>
    </xf>
    <xf numFmtId="0" fontId="2" fillId="36" borderId="72" xfId="0" applyFont="1" applyFill="1" applyBorder="1" applyAlignment="1" applyProtection="1">
      <alignment horizontal="left" vertical="center" wrapText="1"/>
      <protection/>
    </xf>
    <xf numFmtId="0" fontId="0" fillId="36" borderId="73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4" fontId="19" fillId="38" borderId="69" xfId="0" applyNumberFormat="1" applyFont="1" applyFill="1" applyBorder="1" applyAlignment="1" applyProtection="1">
      <alignment horizontal="left" vertical="center"/>
      <protection/>
    </xf>
    <xf numFmtId="0" fontId="0" fillId="38" borderId="74" xfId="0" applyFill="1" applyBorder="1" applyAlignment="1" applyProtection="1">
      <alignment vertical="center"/>
      <protection/>
    </xf>
    <xf numFmtId="0" fontId="5" fillId="33" borderId="75" xfId="0" applyFont="1" applyFill="1" applyBorder="1" applyAlignment="1" applyProtection="1">
      <alignment horizontal="center"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8" xfId="0" applyFont="1" applyFill="1" applyBorder="1" applyAlignment="1" applyProtection="1">
      <alignment horizontal="left" vertical="center" wrapText="1"/>
      <protection/>
    </xf>
    <xf numFmtId="0" fontId="2" fillId="36" borderId="64" xfId="0" applyFont="1" applyFill="1" applyBorder="1" applyAlignment="1" applyProtection="1">
      <alignment horizontal="left" vertical="center" wrapText="1"/>
      <protection/>
    </xf>
    <xf numFmtId="0" fontId="0" fillId="36" borderId="65" xfId="0" applyFont="1" applyFill="1" applyBorder="1" applyAlignment="1" applyProtection="1">
      <alignment horizontal="left" vertical="center" wrapText="1"/>
      <protection/>
    </xf>
    <xf numFmtId="0" fontId="7" fillId="33" borderId="77" xfId="0" applyFont="1" applyFill="1" applyBorder="1" applyAlignment="1" applyProtection="1">
      <alignment horizontal="left" vertical="center" wrapText="1" indent="1"/>
      <protection/>
    </xf>
    <xf numFmtId="0" fontId="0" fillId="0" borderId="78" xfId="0" applyBorder="1" applyAlignment="1" applyProtection="1">
      <alignment horizontal="left" vertical="center" wrapText="1" inden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0" fillId="36" borderId="65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64" fontId="76" fillId="0" borderId="69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164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2" xfId="0" applyFont="1" applyFill="1" applyBorder="1" applyAlignment="1" applyProtection="1">
      <alignment vertical="center" wrapText="1"/>
      <protection/>
    </xf>
    <xf numFmtId="0" fontId="19" fillId="0" borderId="73" xfId="0" applyFont="1" applyBorder="1" applyAlignment="1" applyProtection="1">
      <alignment vertical="center" wrapText="1"/>
      <protection/>
    </xf>
    <xf numFmtId="0" fontId="0" fillId="0" borderId="66" xfId="0" applyBorder="1" applyAlignment="1" applyProtection="1">
      <alignment vertical="center" wrapText="1"/>
      <protection/>
    </xf>
    <xf numFmtId="0" fontId="0" fillId="0" borderId="73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69" fontId="4" fillId="33" borderId="84" xfId="46" applyNumberFormat="1" applyFont="1" applyFill="1" applyBorder="1" applyAlignment="1" applyProtection="1">
      <alignment horizontal="center" vertical="center" wrapText="1"/>
      <protection/>
    </xf>
    <xf numFmtId="169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7" xfId="46" applyNumberFormat="1" applyFont="1" applyFill="1" applyBorder="1" applyAlignment="1" applyProtection="1">
      <alignment horizontal="center" vertical="center" wrapText="1"/>
      <protection/>
    </xf>
    <xf numFmtId="169" fontId="4" fillId="33" borderId="36" xfId="46" applyNumberFormat="1" applyFont="1" applyFill="1" applyBorder="1" applyAlignment="1" applyProtection="1">
      <alignment horizontal="center" vertical="center" wrapText="1"/>
      <protection/>
    </xf>
    <xf numFmtId="169" fontId="4" fillId="33" borderId="89" xfId="46" applyNumberFormat="1" applyFont="1" applyFill="1" applyBorder="1" applyAlignment="1" applyProtection="1">
      <alignment horizontal="center" vertical="center" wrapText="1"/>
      <protection/>
    </xf>
    <xf numFmtId="0" fontId="19" fillId="0" borderId="72" xfId="0" applyFont="1" applyFill="1" applyBorder="1" applyAlignment="1" applyProtection="1">
      <alignment horizontal="left" vertical="center"/>
      <protection locked="0"/>
    </xf>
    <xf numFmtId="0" fontId="19" fillId="0" borderId="73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  <xf numFmtId="164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64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64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38100</xdr:rowOff>
    </xdr:from>
    <xdr:ext cx="190500" cy="276225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14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tabSelected="1" zoomScalePageLayoutView="0" workbookViewId="0" topLeftCell="A1">
      <selection activeCell="A1" sqref="A1"/>
    </sheetView>
  </sheetViews>
  <sheetFormatPr defaultColWidth="0.13671875" defaultRowHeight="12.75" customHeight="1" zeroHeight="1"/>
  <cols>
    <col min="1" max="1" width="47.140625" style="103" customWidth="1"/>
    <col min="2" max="2" width="23.28125" style="103" customWidth="1"/>
    <col min="3" max="3" width="23.421875" style="103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49"/>
      <c r="B3" s="150"/>
      <c r="C3" s="150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1" t="str">
        <f>Identification!B4</f>
        <v>R-4210-2022 Phase 2</v>
      </c>
      <c r="C4" s="162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51" t="str">
        <f>Identification!B5</f>
        <v>AHQ-ARQ</v>
      </c>
      <c r="C5" s="152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3" t="s">
        <v>2</v>
      </c>
      <c r="B6" s="154"/>
      <c r="C6" s="155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5" t="s">
        <v>3</v>
      </c>
      <c r="B7" s="163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6"/>
      <c r="B8" s="164"/>
      <c r="C8" s="138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39">
        <f>Répartition!B25+Répartition!C25+Répartition!D25</f>
        <v>74</v>
      </c>
      <c r="C9" s="140">
        <f>Répartition!B30+Répartition!C30+Répartition!D30</f>
        <v>22200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1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39">
        <f>Répartition!E25+Répartition!F25+Répartition!G25+Répartition!H25</f>
        <v>0</v>
      </c>
      <c r="C11" s="140">
        <f>Répartition!E30+Répartition!F30+Répartition!G30+Répartition!H30</f>
        <v>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1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39">
        <f>Répartition!I25+Répartition!J25</f>
        <v>144</v>
      </c>
      <c r="C13" s="140">
        <f>Répartition!I30+Répartition!J30</f>
        <v>43200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1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39">
        <f>Répartition!K25+Répartition!L25</f>
        <v>0</v>
      </c>
      <c r="C15" s="140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1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218</v>
      </c>
      <c r="C17" s="36">
        <f>C9+C11+C13+C15</f>
        <v>65400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56" t="s">
        <v>12</v>
      </c>
      <c r="B19" s="157"/>
      <c r="C19" s="158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59" t="s">
        <v>13</v>
      </c>
      <c r="B20" s="160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69" t="s">
        <v>15</v>
      </c>
      <c r="B21" s="170"/>
      <c r="C21" s="27">
        <f>ROUND(0.03*C17,2)</f>
        <v>1962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69" t="s">
        <v>16</v>
      </c>
      <c r="B23" s="171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2" t="s">
        <v>56</v>
      </c>
      <c r="B25" s="173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74" t="s">
        <v>17</v>
      </c>
      <c r="B27" s="175"/>
      <c r="C27" s="19">
        <f>C21+C23+C25</f>
        <v>1962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76" t="s">
        <v>18</v>
      </c>
      <c r="B29" s="177"/>
      <c r="C29" s="144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67" t="s">
        <v>48</v>
      </c>
      <c r="B31" s="168"/>
      <c r="C31" s="84">
        <f>C17+C27+C29</f>
        <v>67362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2"/>
      <c r="B99" s="142"/>
      <c r="C99" s="142"/>
    </row>
    <row r="100" spans="1:3" ht="12.75" customHeight="1">
      <c r="A100" s="143" t="s">
        <v>32</v>
      </c>
      <c r="C100" s="143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1:B31"/>
    <mergeCell ref="A21:B21"/>
    <mergeCell ref="A23:B23"/>
    <mergeCell ref="A25:B25"/>
    <mergeCell ref="A27:B27"/>
    <mergeCell ref="A29:B29"/>
    <mergeCell ref="A3:C3"/>
    <mergeCell ref="B5:C5"/>
    <mergeCell ref="A6:C6"/>
    <mergeCell ref="A19:C19"/>
    <mergeCell ref="A20:B20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28">
      <selection activeCell="E11" sqref="E11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85" t="s">
        <v>55</v>
      </c>
      <c r="B3" s="186"/>
      <c r="C3" s="186"/>
      <c r="D3" s="186"/>
      <c r="E3" s="186"/>
      <c r="F3" s="91"/>
    </row>
    <row r="4" spans="1:6" ht="24" customHeight="1">
      <c r="A4" s="5" t="s">
        <v>0</v>
      </c>
      <c r="B4" s="187" t="s">
        <v>70</v>
      </c>
      <c r="C4" s="188"/>
      <c r="D4" s="188"/>
      <c r="E4" s="189"/>
      <c r="F4" s="91"/>
    </row>
    <row r="5" spans="1:6" ht="19.5" customHeight="1">
      <c r="A5" s="6" t="s">
        <v>1</v>
      </c>
      <c r="B5" s="190" t="s">
        <v>71</v>
      </c>
      <c r="C5" s="191"/>
      <c r="D5" s="191"/>
      <c r="E5" s="192"/>
      <c r="F5" s="91"/>
    </row>
    <row r="6" spans="1:6" ht="15.75">
      <c r="A6" s="193" t="s">
        <v>20</v>
      </c>
      <c r="B6" s="194"/>
      <c r="C6" s="195"/>
      <c r="D6" s="85" t="s">
        <v>72</v>
      </c>
      <c r="E6" s="86"/>
      <c r="F6" s="91"/>
    </row>
    <row r="7" spans="1:6" ht="19.5" customHeight="1">
      <c r="A7" s="193" t="s">
        <v>34</v>
      </c>
      <c r="B7" s="196"/>
      <c r="C7" s="197"/>
      <c r="D7" s="87">
        <v>0</v>
      </c>
      <c r="E7" s="88"/>
      <c r="F7" s="91"/>
    </row>
    <row r="8" spans="1:6" ht="21.75" customHeight="1">
      <c r="A8" s="198" t="s">
        <v>35</v>
      </c>
      <c r="B8" s="199"/>
      <c r="C8" s="200"/>
      <c r="D8" s="201"/>
      <c r="E8" s="202"/>
      <c r="F8" s="91"/>
    </row>
    <row r="9" spans="1:6" ht="22.5" customHeight="1">
      <c r="A9" s="180" t="s">
        <v>45</v>
      </c>
      <c r="B9" s="181"/>
      <c r="C9" s="181"/>
      <c r="D9" s="181"/>
      <c r="E9" s="182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73</v>
      </c>
      <c r="B11" s="68" t="s">
        <v>74</v>
      </c>
      <c r="C11" s="68" t="s">
        <v>75</v>
      </c>
      <c r="D11" s="148">
        <v>300</v>
      </c>
      <c r="E11" s="73" t="s">
        <v>76</v>
      </c>
      <c r="F11" s="91"/>
    </row>
    <row r="12" spans="1:6" ht="30" customHeight="1">
      <c r="A12" s="45"/>
      <c r="B12" s="69"/>
      <c r="C12" s="69"/>
      <c r="D12" s="94"/>
      <c r="E12" s="74"/>
      <c r="F12" s="91"/>
    </row>
    <row r="13" spans="1:6" ht="30" customHeight="1">
      <c r="A13" s="49"/>
      <c r="B13" s="75"/>
      <c r="C13" s="75"/>
      <c r="D13" s="95"/>
      <c r="E13" s="76"/>
      <c r="F13" s="91"/>
    </row>
    <row r="14" spans="1:6" ht="30" customHeight="1">
      <c r="A14" s="145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/>
      <c r="B15" s="67"/>
      <c r="C15" s="67"/>
      <c r="D15" s="96"/>
      <c r="E15" s="73"/>
      <c r="F15" s="91"/>
    </row>
    <row r="16" spans="1:6" ht="30" customHeight="1">
      <c r="A16" s="45"/>
      <c r="B16" s="69"/>
      <c r="C16" s="69"/>
      <c r="D16" s="94"/>
      <c r="E16" s="74"/>
      <c r="F16" s="91"/>
    </row>
    <row r="17" spans="1:6" ht="30" customHeight="1">
      <c r="A17" s="45"/>
      <c r="B17" s="69"/>
      <c r="C17" s="69"/>
      <c r="D17" s="94"/>
      <c r="E17" s="74"/>
      <c r="F17" s="91"/>
    </row>
    <row r="18" spans="1:6" ht="30" customHeight="1">
      <c r="A18" s="46"/>
      <c r="B18" s="70"/>
      <c r="C18" s="70"/>
      <c r="D18" s="95"/>
      <c r="E18" s="77"/>
      <c r="F18" s="91"/>
    </row>
    <row r="19" spans="1:6" ht="30" customHeight="1">
      <c r="A19" s="146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 t="s">
        <v>77</v>
      </c>
      <c r="B20" s="183" t="s">
        <v>9</v>
      </c>
      <c r="C20" s="183" t="s">
        <v>9</v>
      </c>
      <c r="D20" s="147">
        <v>300</v>
      </c>
      <c r="E20" s="73" t="s">
        <v>78</v>
      </c>
      <c r="F20" s="91"/>
    </row>
    <row r="21" spans="1:6" ht="30" customHeight="1">
      <c r="A21" s="53"/>
      <c r="B21" s="184"/>
      <c r="C21" s="184"/>
      <c r="D21" s="95"/>
      <c r="E21" s="76"/>
      <c r="F21" s="91"/>
    </row>
    <row r="22" spans="1:6" ht="30" customHeight="1">
      <c r="A22" s="146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183" t="s">
        <v>9</v>
      </c>
      <c r="C23" s="71"/>
      <c r="D23" s="96"/>
      <c r="E23" s="73"/>
      <c r="F23" s="91"/>
    </row>
    <row r="24" spans="1:6" ht="30" customHeight="1">
      <c r="A24" s="49"/>
      <c r="B24" s="184"/>
      <c r="C24" s="72"/>
      <c r="D24" s="95"/>
      <c r="E24" s="76"/>
      <c r="F24" s="91"/>
    </row>
    <row r="25" spans="1:7" ht="15">
      <c r="A25" s="54"/>
      <c r="B25" s="32"/>
      <c r="C25" s="32"/>
      <c r="D25" s="32"/>
      <c r="E25" s="90"/>
      <c r="F25" s="91"/>
      <c r="G25" s="91"/>
    </row>
    <row r="26" spans="1:7" ht="12.75">
      <c r="A26" s="178" t="s">
        <v>28</v>
      </c>
      <c r="B26" s="179"/>
      <c r="C26" s="179"/>
      <c r="D26" s="179"/>
      <c r="E26" s="179"/>
      <c r="F26" s="91"/>
      <c r="G26" s="91"/>
    </row>
    <row r="27" spans="1:7" ht="12.75">
      <c r="A27" s="178" t="s">
        <v>29</v>
      </c>
      <c r="B27" s="179"/>
      <c r="C27" s="179"/>
      <c r="D27" s="179"/>
      <c r="E27" s="179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3:E3"/>
    <mergeCell ref="B4:E4"/>
    <mergeCell ref="B5:E5"/>
    <mergeCell ref="A6:C6"/>
    <mergeCell ref="A7:C7"/>
    <mergeCell ref="A8:C8"/>
    <mergeCell ref="D8:E8"/>
    <mergeCell ref="A27:E27"/>
    <mergeCell ref="A9:E9"/>
    <mergeCell ref="B20:B21"/>
    <mergeCell ref="C20:C21"/>
    <mergeCell ref="B23:B24"/>
    <mergeCell ref="A26:E26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19">
      <selection activeCell="B27" sqref="B27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28"/>
      <c r="L1" s="28"/>
    </row>
    <row r="2" spans="1:12" ht="18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10" t="s">
        <v>47</v>
      </c>
    </row>
    <row r="3" spans="1:12" ht="24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10" t="s">
        <v>50</v>
      </c>
    </row>
    <row r="4" spans="1:12" ht="49.5" customHeight="1" thickBot="1">
      <c r="A4" s="99" t="s">
        <v>64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22.5" customHeight="1">
      <c r="A5" s="100" t="s">
        <v>0</v>
      </c>
      <c r="B5" s="111" t="str">
        <f>Identification!B4</f>
        <v>R-4210-2022 Phase 2</v>
      </c>
      <c r="C5" s="112"/>
      <c r="D5" s="112"/>
      <c r="E5" s="104"/>
      <c r="F5" s="104"/>
      <c r="G5" s="104"/>
      <c r="H5" s="104"/>
      <c r="I5" s="104"/>
      <c r="J5" s="104"/>
      <c r="K5" s="104"/>
      <c r="L5" s="105"/>
    </row>
    <row r="6" spans="1:12" ht="22.5" customHeight="1" thickBot="1">
      <c r="A6" s="101" t="s">
        <v>1</v>
      </c>
      <c r="B6" s="113" t="str">
        <f>Identification!B5</f>
        <v>AHQ-ARQ</v>
      </c>
      <c r="C6" s="114"/>
      <c r="D6" s="114"/>
      <c r="E6" s="106"/>
      <c r="F6" s="106"/>
      <c r="G6" s="106"/>
      <c r="H6" s="106"/>
      <c r="I6" s="106"/>
      <c r="J6" s="106"/>
      <c r="K6" s="106"/>
      <c r="L6" s="107"/>
    </row>
    <row r="7" spans="1:12" ht="22.5" customHeight="1" thickBot="1">
      <c r="A7" s="61" t="s">
        <v>51</v>
      </c>
      <c r="B7" s="205" t="s">
        <v>40</v>
      </c>
      <c r="C7" s="207"/>
      <c r="D7" s="206"/>
      <c r="E7" s="205" t="s">
        <v>41</v>
      </c>
      <c r="F7" s="207"/>
      <c r="G7" s="207"/>
      <c r="H7" s="206"/>
      <c r="I7" s="205" t="s">
        <v>42</v>
      </c>
      <c r="J7" s="206"/>
      <c r="K7" s="205" t="s">
        <v>43</v>
      </c>
      <c r="L7" s="206"/>
    </row>
    <row r="8" spans="1:12" ht="42" customHeight="1" thickBot="1">
      <c r="A8" s="62" t="s">
        <v>44</v>
      </c>
      <c r="B8" s="50" t="str">
        <f>Identification!A11</f>
        <v>Steve Cadrin</v>
      </c>
      <c r="C8" s="50">
        <f>Identification!A12</f>
        <v>0</v>
      </c>
      <c r="D8" s="50">
        <f>Identification!A13</f>
        <v>0</v>
      </c>
      <c r="E8" s="50">
        <f>Identification!A15</f>
        <v>0</v>
      </c>
      <c r="F8" s="38">
        <f>Identification!A16</f>
        <v>0</v>
      </c>
      <c r="G8" s="38">
        <f>Identification!A17</f>
        <v>0</v>
      </c>
      <c r="H8" s="51">
        <f>Identification!A18</f>
        <v>0</v>
      </c>
      <c r="I8" s="50" t="str">
        <f>Identification!A20</f>
        <v>Marcel Paul Raymond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5">
        <f>Identification!D11</f>
        <v>300</v>
      </c>
      <c r="C9" s="116">
        <f>Identification!D12</f>
        <v>0</v>
      </c>
      <c r="D9" s="117">
        <f>Identification!D13</f>
        <v>0</v>
      </c>
      <c r="E9" s="115">
        <f>Identification!D15</f>
        <v>0</v>
      </c>
      <c r="F9" s="116">
        <f>Identification!D16</f>
        <v>0</v>
      </c>
      <c r="G9" s="116">
        <f>Identification!D17</f>
        <v>0</v>
      </c>
      <c r="H9" s="117">
        <f>Identification!D18</f>
        <v>0</v>
      </c>
      <c r="I9" s="115">
        <f>Identification!D20</f>
        <v>300</v>
      </c>
      <c r="J9" s="117">
        <f>Identification!D21</f>
        <v>0</v>
      </c>
      <c r="K9" s="115">
        <f>Identification!D23</f>
        <v>0</v>
      </c>
      <c r="L9" s="117">
        <f>Identification!D24</f>
        <v>0</v>
      </c>
    </row>
    <row r="10" spans="1:12" ht="24" customHeight="1">
      <c r="A10" s="66"/>
      <c r="B10" s="208" t="s">
        <v>46</v>
      </c>
      <c r="C10" s="209"/>
      <c r="D10" s="210"/>
      <c r="E10" s="208" t="s">
        <v>46</v>
      </c>
      <c r="F10" s="209"/>
      <c r="G10" s="209"/>
      <c r="H10" s="210"/>
      <c r="I10" s="208" t="s">
        <v>46</v>
      </c>
      <c r="J10" s="209"/>
      <c r="K10" s="203" t="s">
        <v>46</v>
      </c>
      <c r="L10" s="204"/>
    </row>
    <row r="11" spans="1:12" ht="20.25" customHeight="1">
      <c r="A11" s="63" t="s">
        <v>52</v>
      </c>
      <c r="B11" s="118"/>
      <c r="C11" s="119"/>
      <c r="D11" s="120"/>
      <c r="E11" s="118"/>
      <c r="F11" s="119"/>
      <c r="G11" s="119"/>
      <c r="H11" s="120"/>
      <c r="I11" s="118"/>
      <c r="J11" s="120"/>
      <c r="K11" s="118"/>
      <c r="L11" s="120"/>
    </row>
    <row r="12" spans="1:12" ht="30.75" customHeight="1">
      <c r="A12" s="64" t="s">
        <v>53</v>
      </c>
      <c r="B12" s="124">
        <v>6</v>
      </c>
      <c r="C12" s="125"/>
      <c r="D12" s="126"/>
      <c r="E12" s="127"/>
      <c r="F12" s="128"/>
      <c r="G12" s="128"/>
      <c r="H12" s="126"/>
      <c r="I12" s="127">
        <v>15</v>
      </c>
      <c r="J12" s="126"/>
      <c r="K12" s="127"/>
      <c r="L12" s="126"/>
    </row>
    <row r="13" spans="1:12" ht="30.75" customHeight="1">
      <c r="A13" s="64" t="s">
        <v>36</v>
      </c>
      <c r="B13" s="129">
        <v>2</v>
      </c>
      <c r="C13" s="130"/>
      <c r="D13" s="131"/>
      <c r="E13" s="129"/>
      <c r="F13" s="130"/>
      <c r="G13" s="130"/>
      <c r="H13" s="131"/>
      <c r="I13" s="129">
        <v>7</v>
      </c>
      <c r="J13" s="131"/>
      <c r="K13" s="129"/>
      <c r="L13" s="131"/>
    </row>
    <row r="14" spans="1:12" ht="30.75" customHeight="1">
      <c r="A14" s="64" t="s">
        <v>37</v>
      </c>
      <c r="B14" s="129">
        <v>2</v>
      </c>
      <c r="C14" s="130"/>
      <c r="D14" s="131"/>
      <c r="E14" s="129"/>
      <c r="F14" s="130"/>
      <c r="G14" s="130"/>
      <c r="H14" s="131"/>
      <c r="I14" s="129">
        <v>15</v>
      </c>
      <c r="J14" s="131"/>
      <c r="K14" s="129"/>
      <c r="L14" s="131"/>
    </row>
    <row r="15" spans="1:12" ht="30.75" customHeight="1">
      <c r="A15" s="64" t="s">
        <v>38</v>
      </c>
      <c r="B15" s="129">
        <v>1</v>
      </c>
      <c r="C15" s="130"/>
      <c r="D15" s="131"/>
      <c r="E15" s="129"/>
      <c r="F15" s="130"/>
      <c r="G15" s="130"/>
      <c r="H15" s="131"/>
      <c r="I15" s="129">
        <v>7</v>
      </c>
      <c r="J15" s="131"/>
      <c r="K15" s="129"/>
      <c r="L15" s="131"/>
    </row>
    <row r="16" spans="1:12" ht="30.75" customHeight="1">
      <c r="A16" s="64" t="s">
        <v>65</v>
      </c>
      <c r="B16" s="129">
        <v>10</v>
      </c>
      <c r="C16" s="130"/>
      <c r="D16" s="131"/>
      <c r="E16" s="129"/>
      <c r="F16" s="130"/>
      <c r="G16" s="130"/>
      <c r="H16" s="131"/>
      <c r="I16" s="129">
        <v>40</v>
      </c>
      <c r="J16" s="131"/>
      <c r="K16" s="129"/>
      <c r="L16" s="131"/>
    </row>
    <row r="17" spans="1:12" ht="30.75" customHeight="1">
      <c r="A17" s="64" t="s">
        <v>66</v>
      </c>
      <c r="B17" s="129">
        <v>2</v>
      </c>
      <c r="C17" s="130"/>
      <c r="D17" s="131"/>
      <c r="E17" s="129"/>
      <c r="F17" s="130"/>
      <c r="G17" s="130"/>
      <c r="H17" s="131"/>
      <c r="I17" s="129">
        <v>5</v>
      </c>
      <c r="J17" s="131"/>
      <c r="K17" s="129"/>
      <c r="L17" s="131"/>
    </row>
    <row r="18" spans="1:12" ht="30.75" customHeight="1">
      <c r="A18" s="64" t="s">
        <v>68</v>
      </c>
      <c r="B18" s="129"/>
      <c r="C18" s="130"/>
      <c r="D18" s="131"/>
      <c r="E18" s="129"/>
      <c r="F18" s="130"/>
      <c r="G18" s="130"/>
      <c r="H18" s="131"/>
      <c r="I18" s="129"/>
      <c r="J18" s="131"/>
      <c r="K18" s="129"/>
      <c r="L18" s="131"/>
    </row>
    <row r="19" spans="1:12" ht="30.75" customHeight="1">
      <c r="A19" s="64" t="s">
        <v>67</v>
      </c>
      <c r="B19" s="129">
        <v>12</v>
      </c>
      <c r="C19" s="130"/>
      <c r="D19" s="131"/>
      <c r="E19" s="129"/>
      <c r="F19" s="130"/>
      <c r="G19" s="130"/>
      <c r="H19" s="131"/>
      <c r="I19" s="129">
        <v>20</v>
      </c>
      <c r="J19" s="131"/>
      <c r="K19" s="129"/>
      <c r="L19" s="131"/>
    </row>
    <row r="20" spans="1:12" ht="30.75" customHeight="1">
      <c r="A20" s="64" t="s">
        <v>61</v>
      </c>
      <c r="B20" s="129">
        <v>14</v>
      </c>
      <c r="C20" s="130"/>
      <c r="D20" s="131"/>
      <c r="E20" s="129"/>
      <c r="F20" s="130"/>
      <c r="G20" s="130"/>
      <c r="H20" s="131"/>
      <c r="I20" s="129">
        <v>5</v>
      </c>
      <c r="J20" s="131"/>
      <c r="K20" s="129"/>
      <c r="L20" s="131"/>
    </row>
    <row r="21" spans="1:12" ht="30.75" customHeight="1">
      <c r="A21" s="64" t="s">
        <v>39</v>
      </c>
      <c r="B21" s="129">
        <v>20</v>
      </c>
      <c r="C21" s="130"/>
      <c r="D21" s="131"/>
      <c r="E21" s="130"/>
      <c r="F21" s="130"/>
      <c r="G21" s="130"/>
      <c r="H21" s="131"/>
      <c r="I21" s="132">
        <v>20</v>
      </c>
      <c r="J21" s="131"/>
      <c r="K21" s="132"/>
      <c r="L21" s="131"/>
    </row>
    <row r="22" spans="1:12" ht="30.75" customHeight="1">
      <c r="A22" s="64" t="s">
        <v>63</v>
      </c>
      <c r="B22" s="129">
        <v>5</v>
      </c>
      <c r="C22" s="130"/>
      <c r="D22" s="131"/>
      <c r="E22" s="129"/>
      <c r="F22" s="130"/>
      <c r="G22" s="130"/>
      <c r="H22" s="131"/>
      <c r="I22" s="129">
        <v>10</v>
      </c>
      <c r="J22" s="131"/>
      <c r="K22" s="129"/>
      <c r="L22" s="131"/>
    </row>
    <row r="23" spans="1:12" ht="30.75" customHeight="1">
      <c r="A23" s="64"/>
      <c r="B23" s="129"/>
      <c r="C23" s="130"/>
      <c r="D23" s="131"/>
      <c r="E23" s="129"/>
      <c r="F23" s="130"/>
      <c r="G23" s="130"/>
      <c r="H23" s="131"/>
      <c r="I23" s="129"/>
      <c r="J23" s="131"/>
      <c r="K23" s="129"/>
      <c r="L23" s="131"/>
    </row>
    <row r="24" spans="1:12" ht="30.75" customHeight="1">
      <c r="A24" s="65"/>
      <c r="B24" s="129"/>
      <c r="C24" s="130"/>
      <c r="D24" s="131"/>
      <c r="E24" s="129"/>
      <c r="F24" s="130"/>
      <c r="G24" s="130"/>
      <c r="H24" s="131"/>
      <c r="I24" s="129"/>
      <c r="J24" s="131"/>
      <c r="K24" s="129"/>
      <c r="L24" s="131"/>
    </row>
    <row r="25" spans="1:12" ht="30.75" customHeight="1">
      <c r="A25" s="57" t="s">
        <v>54</v>
      </c>
      <c r="B25" s="121">
        <f aca="true" t="shared" si="0" ref="B25:L25">SUM(B12:B24)</f>
        <v>74</v>
      </c>
      <c r="C25" s="121">
        <f t="shared" si="0"/>
        <v>0</v>
      </c>
      <c r="D25" s="121">
        <f>SUM(D12:D24)</f>
        <v>0</v>
      </c>
      <c r="E25" s="121">
        <f t="shared" si="0"/>
        <v>0</v>
      </c>
      <c r="F25" s="121">
        <f t="shared" si="0"/>
        <v>0</v>
      </c>
      <c r="G25" s="121">
        <f t="shared" si="0"/>
        <v>0</v>
      </c>
      <c r="H25" s="121">
        <f t="shared" si="0"/>
        <v>0</v>
      </c>
      <c r="I25" s="121">
        <f t="shared" si="0"/>
        <v>144</v>
      </c>
      <c r="J25" s="121">
        <f t="shared" si="0"/>
        <v>0</v>
      </c>
      <c r="K25" s="121">
        <f>SUM(K12:K24)</f>
        <v>0</v>
      </c>
      <c r="L25" s="121">
        <f t="shared" si="0"/>
        <v>0</v>
      </c>
    </row>
    <row r="26" spans="1:12" ht="30.75" customHeight="1">
      <c r="A26" s="57" t="s">
        <v>57</v>
      </c>
      <c r="B26" s="122">
        <f aca="true" t="shared" si="1" ref="B26:L26">B25*B9</f>
        <v>22200</v>
      </c>
      <c r="C26" s="122">
        <f t="shared" si="1"/>
        <v>0</v>
      </c>
      <c r="D26" s="122">
        <f t="shared" si="1"/>
        <v>0</v>
      </c>
      <c r="E26" s="122">
        <f t="shared" si="1"/>
        <v>0</v>
      </c>
      <c r="F26" s="122">
        <f t="shared" si="1"/>
        <v>0</v>
      </c>
      <c r="G26" s="122">
        <f t="shared" si="1"/>
        <v>0</v>
      </c>
      <c r="H26" s="122">
        <f t="shared" si="1"/>
        <v>0</v>
      </c>
      <c r="I26" s="122">
        <f t="shared" si="1"/>
        <v>43200</v>
      </c>
      <c r="J26" s="122">
        <f t="shared" si="1"/>
        <v>0</v>
      </c>
      <c r="K26" s="122">
        <f t="shared" si="1"/>
        <v>0</v>
      </c>
      <c r="L26" s="122">
        <f t="shared" si="1"/>
        <v>0</v>
      </c>
    </row>
    <row r="27" spans="1:12" s="41" customFormat="1" ht="30.75" customHeight="1">
      <c r="A27" s="108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4"/>
    </row>
    <row r="28" spans="1:12" ht="30.75" customHeight="1">
      <c r="A28" s="60" t="s">
        <v>58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</row>
    <row r="29" spans="1:12" ht="30.75" customHeight="1">
      <c r="A29" s="58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7"/>
    </row>
    <row r="30" spans="1:12" s="40" customFormat="1" ht="30.75" customHeight="1">
      <c r="A30" s="59" t="s">
        <v>59</v>
      </c>
      <c r="B30" s="123">
        <f>B26+B28</f>
        <v>22200</v>
      </c>
      <c r="C30" s="123">
        <f aca="true" t="shared" si="2" ref="C30:L30">C26+C28</f>
        <v>0</v>
      </c>
      <c r="D30" s="123">
        <f t="shared" si="2"/>
        <v>0</v>
      </c>
      <c r="E30" s="123">
        <f t="shared" si="2"/>
        <v>0</v>
      </c>
      <c r="F30" s="123">
        <f t="shared" si="2"/>
        <v>0</v>
      </c>
      <c r="G30" s="123">
        <f>G26+G28</f>
        <v>0</v>
      </c>
      <c r="H30" s="123">
        <f t="shared" si="2"/>
        <v>0</v>
      </c>
      <c r="I30" s="123">
        <f t="shared" si="2"/>
        <v>43200</v>
      </c>
      <c r="J30" s="123">
        <f t="shared" si="2"/>
        <v>0</v>
      </c>
      <c r="K30" s="123">
        <f t="shared" si="2"/>
        <v>0</v>
      </c>
      <c r="L30" s="122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3"/>
      <c r="B1" s="103"/>
      <c r="C1" s="103"/>
      <c r="D1" s="103"/>
      <c r="E1" s="89" t="s">
        <v>47</v>
      </c>
    </row>
    <row r="2" spans="1:5" ht="18.75">
      <c r="A2" s="103"/>
      <c r="B2" s="103"/>
      <c r="C2" s="103"/>
      <c r="D2" s="103"/>
      <c r="E2" s="89" t="s">
        <v>62</v>
      </c>
    </row>
    <row r="3" spans="1:5" ht="15.75" thickBot="1">
      <c r="A3" s="185"/>
      <c r="B3" s="186"/>
      <c r="C3" s="186"/>
      <c r="D3" s="186"/>
      <c r="E3" s="186"/>
    </row>
    <row r="4" spans="1:5" ht="18" customHeight="1">
      <c r="A4" s="97" t="s">
        <v>0</v>
      </c>
      <c r="B4" s="217" t="str">
        <f>Identification!B4</f>
        <v>R-4210-2022 Phase 2</v>
      </c>
      <c r="C4" s="218"/>
      <c r="D4" s="218"/>
      <c r="E4" s="219"/>
    </row>
    <row r="5" spans="1:5" ht="18" customHeight="1" thickBot="1">
      <c r="A5" s="98" t="s">
        <v>1</v>
      </c>
      <c r="B5" s="220" t="str">
        <f>Identification!B5</f>
        <v>AHQ-ARQ</v>
      </c>
      <c r="C5" s="220"/>
      <c r="D5" s="220"/>
      <c r="E5" s="221"/>
    </row>
    <row r="6" spans="1:5" ht="25.5" customHeight="1" thickBot="1">
      <c r="A6" s="222" t="s">
        <v>69</v>
      </c>
      <c r="B6" s="223"/>
      <c r="C6" s="223"/>
      <c r="D6" s="223"/>
      <c r="E6" s="224"/>
    </row>
    <row r="7" spans="1:5" ht="19.5" customHeight="1">
      <c r="A7" s="225"/>
      <c r="B7" s="226"/>
      <c r="C7" s="226"/>
      <c r="D7" s="226"/>
      <c r="E7" s="227"/>
    </row>
    <row r="8" spans="1:5" ht="19.5" customHeight="1">
      <c r="A8" s="211"/>
      <c r="B8" s="212"/>
      <c r="C8" s="212"/>
      <c r="D8" s="212"/>
      <c r="E8" s="213"/>
    </row>
    <row r="9" spans="1:5" ht="19.5" customHeight="1">
      <c r="A9" s="211"/>
      <c r="B9" s="212"/>
      <c r="C9" s="212"/>
      <c r="D9" s="212"/>
      <c r="E9" s="213"/>
    </row>
    <row r="10" spans="1:5" ht="19.5" customHeight="1">
      <c r="A10" s="211"/>
      <c r="B10" s="212"/>
      <c r="C10" s="212"/>
      <c r="D10" s="212"/>
      <c r="E10" s="213"/>
    </row>
    <row r="11" spans="1:5" ht="19.5" customHeight="1">
      <c r="A11" s="211"/>
      <c r="B11" s="212"/>
      <c r="C11" s="212"/>
      <c r="D11" s="212"/>
      <c r="E11" s="213"/>
    </row>
    <row r="12" spans="1:5" ht="19.5" customHeight="1">
      <c r="A12" s="211"/>
      <c r="B12" s="212"/>
      <c r="C12" s="212"/>
      <c r="D12" s="212"/>
      <c r="E12" s="213"/>
    </row>
    <row r="13" spans="1:5" ht="19.5" customHeight="1">
      <c r="A13" s="211"/>
      <c r="B13" s="212"/>
      <c r="C13" s="212"/>
      <c r="D13" s="212"/>
      <c r="E13" s="213"/>
    </row>
    <row r="14" spans="1:5" ht="19.5" customHeight="1">
      <c r="A14" s="211"/>
      <c r="B14" s="212"/>
      <c r="C14" s="212"/>
      <c r="D14" s="212"/>
      <c r="E14" s="213"/>
    </row>
    <row r="15" spans="1:5" ht="19.5" customHeight="1">
      <c r="A15" s="211"/>
      <c r="B15" s="212"/>
      <c r="C15" s="212"/>
      <c r="D15" s="212"/>
      <c r="E15" s="213"/>
    </row>
    <row r="16" spans="1:5" ht="19.5" customHeight="1">
      <c r="A16" s="211"/>
      <c r="B16" s="212"/>
      <c r="C16" s="212"/>
      <c r="D16" s="212"/>
      <c r="E16" s="213"/>
    </row>
    <row r="17" spans="1:5" ht="19.5" customHeight="1">
      <c r="A17" s="211"/>
      <c r="B17" s="212"/>
      <c r="C17" s="212"/>
      <c r="D17" s="212"/>
      <c r="E17" s="213"/>
    </row>
    <row r="18" spans="1:5" ht="19.5" customHeight="1">
      <c r="A18" s="211"/>
      <c r="B18" s="212"/>
      <c r="C18" s="212"/>
      <c r="D18" s="212"/>
      <c r="E18" s="213"/>
    </row>
    <row r="19" spans="1:5" ht="19.5" customHeight="1">
      <c r="A19" s="211"/>
      <c r="B19" s="212"/>
      <c r="C19" s="212"/>
      <c r="D19" s="212"/>
      <c r="E19" s="213"/>
    </row>
    <row r="20" spans="1:5" ht="19.5" customHeight="1">
      <c r="A20" s="211"/>
      <c r="B20" s="212"/>
      <c r="C20" s="212"/>
      <c r="D20" s="212"/>
      <c r="E20" s="213"/>
    </row>
    <row r="21" spans="1:5" ht="19.5" customHeight="1">
      <c r="A21" s="211"/>
      <c r="B21" s="212"/>
      <c r="C21" s="212"/>
      <c r="D21" s="212"/>
      <c r="E21" s="213"/>
    </row>
    <row r="22" spans="1:5" ht="19.5" customHeight="1">
      <c r="A22" s="211"/>
      <c r="B22" s="212"/>
      <c r="C22" s="212"/>
      <c r="D22" s="212"/>
      <c r="E22" s="213"/>
    </row>
    <row r="23" spans="1:5" ht="19.5" customHeight="1">
      <c r="A23" s="211"/>
      <c r="B23" s="212"/>
      <c r="C23" s="212"/>
      <c r="D23" s="212"/>
      <c r="E23" s="213"/>
    </row>
    <row r="24" spans="1:5" ht="19.5" customHeight="1">
      <c r="A24" s="211"/>
      <c r="B24" s="212"/>
      <c r="C24" s="212"/>
      <c r="D24" s="212"/>
      <c r="E24" s="213"/>
    </row>
    <row r="25" spans="1:5" ht="19.5" customHeight="1">
      <c r="A25" s="211"/>
      <c r="B25" s="212"/>
      <c r="C25" s="212"/>
      <c r="D25" s="212"/>
      <c r="E25" s="213"/>
    </row>
    <row r="26" spans="1:5" ht="19.5" customHeight="1">
      <c r="A26" s="211"/>
      <c r="B26" s="212"/>
      <c r="C26" s="212"/>
      <c r="D26" s="212"/>
      <c r="E26" s="213"/>
    </row>
    <row r="27" spans="1:5" ht="19.5" customHeight="1">
      <c r="A27" s="211"/>
      <c r="B27" s="212"/>
      <c r="C27" s="212"/>
      <c r="D27" s="212"/>
      <c r="E27" s="213"/>
    </row>
    <row r="28" spans="1:5" ht="19.5" customHeight="1">
      <c r="A28" s="211"/>
      <c r="B28" s="212"/>
      <c r="C28" s="212"/>
      <c r="D28" s="212"/>
      <c r="E28" s="213"/>
    </row>
    <row r="29" spans="1:5" ht="19.5" customHeight="1">
      <c r="A29" s="211"/>
      <c r="B29" s="212"/>
      <c r="C29" s="212"/>
      <c r="D29" s="212"/>
      <c r="E29" s="213"/>
    </row>
    <row r="30" spans="1:5" ht="19.5" customHeight="1">
      <c r="A30" s="211"/>
      <c r="B30" s="212"/>
      <c r="C30" s="212"/>
      <c r="D30" s="212"/>
      <c r="E30" s="213"/>
    </row>
    <row r="31" spans="1:5" ht="19.5" customHeight="1">
      <c r="A31" s="211"/>
      <c r="B31" s="212"/>
      <c r="C31" s="212"/>
      <c r="D31" s="212"/>
      <c r="E31" s="213"/>
    </row>
    <row r="32" spans="1:5" ht="19.5" customHeight="1">
      <c r="A32" s="211"/>
      <c r="B32" s="212"/>
      <c r="C32" s="212"/>
      <c r="D32" s="212"/>
      <c r="E32" s="213"/>
    </row>
    <row r="33" spans="1:5" ht="19.5" customHeight="1">
      <c r="A33" s="211"/>
      <c r="B33" s="212"/>
      <c r="C33" s="212"/>
      <c r="D33" s="212"/>
      <c r="E33" s="213"/>
    </row>
    <row r="34" spans="1:5" ht="19.5" customHeight="1">
      <c r="A34" s="211"/>
      <c r="B34" s="212"/>
      <c r="C34" s="212"/>
      <c r="D34" s="212"/>
      <c r="E34" s="213"/>
    </row>
    <row r="35" spans="1:5" ht="19.5" customHeight="1">
      <c r="A35" s="211"/>
      <c r="B35" s="212"/>
      <c r="C35" s="212"/>
      <c r="D35" s="212"/>
      <c r="E35" s="213"/>
    </row>
    <row r="36" spans="1:5" ht="19.5" customHeight="1">
      <c r="A36" s="211"/>
      <c r="B36" s="212"/>
      <c r="C36" s="212"/>
      <c r="D36" s="212"/>
      <c r="E36" s="213"/>
    </row>
    <row r="37" spans="1:5" ht="19.5" customHeight="1">
      <c r="A37" s="211"/>
      <c r="B37" s="212"/>
      <c r="C37" s="212"/>
      <c r="D37" s="212"/>
      <c r="E37" s="213"/>
    </row>
    <row r="38" spans="1:5" ht="19.5" customHeight="1">
      <c r="A38" s="211"/>
      <c r="B38" s="212"/>
      <c r="C38" s="212"/>
      <c r="D38" s="212"/>
      <c r="E38" s="213"/>
    </row>
    <row r="39" spans="1:5" ht="19.5" customHeight="1">
      <c r="A39" s="211"/>
      <c r="B39" s="212"/>
      <c r="C39" s="212"/>
      <c r="D39" s="212"/>
      <c r="E39" s="213"/>
    </row>
    <row r="40" spans="1:5" ht="19.5" customHeight="1">
      <c r="A40" s="214"/>
      <c r="B40" s="215"/>
      <c r="C40" s="215"/>
      <c r="D40" s="215"/>
      <c r="E40" s="216"/>
    </row>
  </sheetData>
  <sheetProtection password="EF07" sheet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Régie de l'énergie</dc:creator>
  <cp:keywords/>
  <dc:description/>
  <cp:lastModifiedBy>France Nadon</cp:lastModifiedBy>
  <cp:lastPrinted>2010-02-25T20:19:41Z</cp:lastPrinted>
  <dcterms:created xsi:type="dcterms:W3CDTF">2009-06-30T18:48:08Z</dcterms:created>
  <dcterms:modified xsi:type="dcterms:W3CDTF">2023-11-15T18:24:38Z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ha">
    <vt:lpwstr>2</vt:lpwstr>
  </property>
  <property fmtid="{D5CDD505-2E9C-101B-9397-08002B2CF9AE}" pid="4" name="Suj">
    <vt:lpwstr>Budget de participation de l'AHQ-ARQ</vt:lpwstr>
  </property>
  <property fmtid="{D5CDD505-2E9C-101B-9397-08002B2CF9AE}" pid="5" name="Confidenti">
    <vt:lpwstr>3</vt:lpwstr>
  </property>
  <property fmtid="{D5CDD505-2E9C-101B-9397-08002B2CF9AE}" pid="6" name="Provenan">
    <vt:lpwstr>2</vt:lpwstr>
  </property>
  <property fmtid="{D5CDD505-2E9C-101B-9397-08002B2CF9AE}" pid="7" name="Inscrit au plumit">
    <vt:lpwstr>1</vt:lpwstr>
  </property>
  <property fmtid="{D5CDD505-2E9C-101B-9397-08002B2CF9AE}" pid="8" name="Sous-catégor">
    <vt:lpwstr>360</vt:lpwstr>
  </property>
  <property fmtid="{D5CDD505-2E9C-101B-9397-08002B2CF9AE}" pid="9" name="Diffusable sur le W">
    <vt:lpwstr>1</vt:lpwstr>
  </property>
  <property fmtid="{D5CDD505-2E9C-101B-9397-08002B2CF9AE}" pid="10" name="Proj">
    <vt:lpwstr>1002</vt:lpwstr>
  </property>
  <property fmtid="{D5CDD505-2E9C-101B-9397-08002B2CF9AE}" pid="11" name="Catégorie de docume">
    <vt:lpwstr>17</vt:lpwstr>
  </property>
  <property fmtid="{D5CDD505-2E9C-101B-9397-08002B2CF9AE}" pid="12" name="Cote de déposa">
    <vt:lpwstr/>
  </property>
  <property fmtid="{D5CDD505-2E9C-101B-9397-08002B2CF9AE}" pid="13" name="Stat">
    <vt:lpwstr>Approuvé</vt:lpwstr>
  </property>
  <property fmtid="{D5CDD505-2E9C-101B-9397-08002B2CF9AE}" pid="14" name="Hidden_Uploaded">
    <vt:lpwstr>fnadon_dhcavocats.ca#EXT#@rdeqc.onmicrosoft.com</vt:lpwstr>
  </property>
  <property fmtid="{D5CDD505-2E9C-101B-9397-08002B2CF9AE}" pid="15" name="Hidden_Uploaded">
    <vt:lpwstr>2023-11-15T13:28:40Z</vt:lpwstr>
  </property>
  <property fmtid="{D5CDD505-2E9C-101B-9397-08002B2CF9AE}" pid="16" name="Accés restrei">
    <vt:lpwstr>0</vt:lpwstr>
  </property>
  <property fmtid="{D5CDD505-2E9C-101B-9397-08002B2CF9AE}" pid="17" name="Déposa">
    <vt:lpwstr>10</vt:lpwstr>
  </property>
  <property fmtid="{D5CDD505-2E9C-101B-9397-08002B2CF9AE}" pid="18" name="Cote de pié">
    <vt:lpwstr>C-AHQ-ARQ-0048</vt:lpwstr>
  </property>
  <property fmtid="{D5CDD505-2E9C-101B-9397-08002B2CF9AE}" pid="19" name="Numéro plumit">
    <vt:lpwstr>786.000000000000</vt:lpwstr>
  </property>
  <property fmtid="{D5CDD505-2E9C-101B-9397-08002B2CF9AE}" pid="20" name="Hidden_Approved">
    <vt:lpwstr>Compte système</vt:lpwstr>
  </property>
  <property fmtid="{D5CDD505-2E9C-101B-9397-08002B2CF9AE}" pid="21" name="Hidden_Approved">
    <vt:lpwstr>2023-11-15T13:29:28Z</vt:lpwstr>
  </property>
  <property fmtid="{D5CDD505-2E9C-101B-9397-08002B2CF9AE}" pid="22" name="_dlc_Doc">
    <vt:lpwstr>W2HFWTQUJJY6-304364381-2214</vt:lpwstr>
  </property>
  <property fmtid="{D5CDD505-2E9C-101B-9397-08002B2CF9AE}" pid="23" name="_dlc_DocIdItemGu">
    <vt:lpwstr>732d45af-54d8-47bf-92dc-f1e6a21ad3f1</vt:lpwstr>
  </property>
  <property fmtid="{D5CDD505-2E9C-101B-9397-08002B2CF9AE}" pid="24" name="_dlc_DocIdU">
    <vt:lpwstr>https://sde.regie-energie.qc.ca/1002/_layouts/15/DocIdRedir.aspx?ID=W2HFWTQUJJY6-304364381-2214, W2HFWTQUJJY6-304364381-2214</vt:lpwstr>
  </property>
  <property fmtid="{D5CDD505-2E9C-101B-9397-08002B2CF9AE}" pid="25" name="xd_Prog">
    <vt:lpwstr/>
  </property>
  <property fmtid="{D5CDD505-2E9C-101B-9397-08002B2CF9AE}" pid="26" name="TemplateU">
    <vt:lpwstr/>
  </property>
  <property fmtid="{D5CDD505-2E9C-101B-9397-08002B2CF9AE}" pid="27" name="_SourceU">
    <vt:lpwstr/>
  </property>
  <property fmtid="{D5CDD505-2E9C-101B-9397-08002B2CF9AE}" pid="28" name="_SharedFileInd">
    <vt:lpwstr/>
  </property>
</Properties>
</file>