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<sst xmlns="http://schemas.openxmlformats.org/spreadsheetml/2006/main" count="116" uniqueCount="85">
  <si>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</si>
  <si>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</si>
  <si>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</si>
  <si>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</si>
  <si>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</si>
  <si>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</si>
  <si>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</si>
  <si>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</si>
  <si>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</si>
  <si>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</si>
  <si>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</si>
  <si>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</si>
  <si>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</si>
  <si>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</si>
  <si>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</si>
  <si>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</si>
  <si>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</si>
  <si>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</si>
  <si>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</si>
  <si>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</si>
  <si>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</si>
  <si>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</si>
  <si>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</si>
  <si>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</si>
  <si>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</si>
  <si>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</si>
  <si>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</si>
  <si>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</si>
  <si>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</si>
  <si>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</si>
  <si>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</si>
  <si>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</si>
  <si>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</si>
  <si>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</si>
  <si>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</si>
  <si>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</si>
  <si>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</si>
  <si>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</si>
  <si>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</si>
  <si>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</si>
  <si>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</si>
  <si>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</si>
  <si>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</si>
  <si>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</si>
  <si>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</si>
  <si>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</si>
  <si>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</si>
  <si>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</si>
  <si>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</si>
  <si>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</si>
  <si>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</si>
  <si>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</si>
  <si>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</si>
  <si>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</si>
  <si>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</si>
  <si>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</si>
  <si>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</si>
  <si>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</si>
  <si>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</si>
  <si>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</si>
  <si>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</si>
  <si>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</si>
  <si>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</si>
  <si>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</si>
  <si>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</si>
  <si>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</si>
  <si>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</si>
  <si>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</si>
  <si>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</si>
  <si>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</si>
  <si>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R-4210-2002, phase 2</t>
  </si>
  <si>
    <t>AQCIE-CIFQ</t>
  </si>
  <si>
    <t>Me Sylvain Lanoix</t>
  </si>
  <si>
    <t>plus de 15 ans</t>
  </si>
  <si>
    <t>externe</t>
  </si>
  <si>
    <t>3055, boul. Saint-Martin Ouest, bur. 610, Laval, H7T0J3</t>
  </si>
  <si>
    <t>AQCIE</t>
  </si>
  <si>
    <t>Oui</t>
  </si>
  <si>
    <t>Paul Paquin</t>
  </si>
  <si>
    <t>1685 Séguin  Brossard, J4X 1K9</t>
  </si>
  <si>
    <t>Jocelyn B. Allard</t>
  </si>
  <si>
    <t>interne</t>
  </si>
  <si>
    <t>1600-1010, rue Sherbrooke Ouest, Montréal, H3A2R7</t>
  </si>
  <si>
    <t>Louis Germain</t>
  </si>
  <si>
    <t>1175, avenue Lavigerie, #200, Québec, G1V4P1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</si>
</sst>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6" xfId="0" applyNumberFormat="1" applyFont="1" applyFill="1" applyBorder="1" applyAlignment="1" applyProtection="1">
      <alignment horizontal="left" vertical="center" indent="1"/>
      <protection/>
    </xf>
    <xf numFmtId="172" fontId="75" fillId="0" borderId="61" xfId="0" applyNumberFormat="1" applyFont="1" applyFill="1" applyBorder="1" applyAlignment="1" applyProtection="1">
      <alignment horizontal="left" vertical="center" indent="1"/>
      <protection/>
    </xf>
    <xf numFmtId="172" fontId="75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24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1">
      <selection activeCell="A1" sqref="A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R-4210-2002, phase 2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AQCIE-CIFQ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100</v>
      </c>
      <c r="C9" s="141">
        <f>Répartition!B30+Répartition!C30+Répartition!D30</f>
        <v>30000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227</v>
      </c>
      <c r="C11" s="141">
        <f>Répartition!E30+Répartition!F30+Répartition!G30+Répartition!H30</f>
        <v>39640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327</v>
      </c>
      <c r="C17" s="36">
        <f>C9+C11+C13+C15</f>
        <v>69640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2089.2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2089.2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71729.2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7" sqref="E17"/>
    </sheetView>
  </sheetViews>
  <sheetFormatPr defaultColWidth="8.8515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71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77</v>
      </c>
      <c r="E6" s="86"/>
      <c r="F6" s="91"/>
    </row>
    <row r="7" spans="1:6" ht="19.5" customHeight="1">
      <c r="A7" s="185" t="s">
        <v>34</v>
      </c>
      <c r="B7" s="188"/>
      <c r="C7" s="189"/>
      <c r="D7" s="87"/>
      <c r="E7" s="88"/>
      <c r="F7" s="91"/>
    </row>
    <row r="8" spans="1:6" ht="21.75" customHeight="1">
      <c r="A8" s="190" t="s">
        <v>35</v>
      </c>
      <c r="B8" s="191"/>
      <c r="C8" s="192"/>
      <c r="D8" s="193" t="s">
        <v>76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72</v>
      </c>
      <c r="B11" s="68" t="s">
        <v>73</v>
      </c>
      <c r="C11" s="68" t="s">
        <v>74</v>
      </c>
      <c r="D11" s="94">
        <v>300</v>
      </c>
      <c r="E11" s="73" t="s">
        <v>75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78</v>
      </c>
      <c r="B15" s="67" t="s">
        <v>73</v>
      </c>
      <c r="C15" s="67" t="s">
        <v>74</v>
      </c>
      <c r="D15" s="97">
        <v>240</v>
      </c>
      <c r="E15" s="73" t="s">
        <v>79</v>
      </c>
      <c r="F15" s="91"/>
    </row>
    <row r="16" spans="1:6" ht="30" customHeight="1">
      <c r="A16" s="45" t="s">
        <v>80</v>
      </c>
      <c r="B16" s="69" t="s">
        <v>73</v>
      </c>
      <c r="C16" s="69" t="s">
        <v>81</v>
      </c>
      <c r="D16" s="95">
        <v>100</v>
      </c>
      <c r="E16" s="74" t="s">
        <v>82</v>
      </c>
      <c r="F16" s="91"/>
    </row>
    <row r="17" spans="1:6" ht="30" customHeight="1">
      <c r="A17" s="45" t="s">
        <v>83</v>
      </c>
      <c r="B17" s="69" t="s">
        <v>73</v>
      </c>
      <c r="C17" s="69" t="s">
        <v>81</v>
      </c>
      <c r="D17" s="95">
        <v>100</v>
      </c>
      <c r="E17" s="74" t="s">
        <v>84</v>
      </c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4">
      <selection activeCell="C15" sqref="C15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R-4210-2002, phase 2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AQCIE-CIFQ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Sylvain Lanoix</v>
      </c>
      <c r="C8" s="50">
        <f>Identification!A12</f>
        <v>0</v>
      </c>
      <c r="D8" s="50">
        <f>Identification!A13</f>
        <v>0</v>
      </c>
      <c r="E8" s="50" t="str">
        <f>Identification!A15</f>
        <v>Paul Paquin</v>
      </c>
      <c r="F8" s="38" t="str">
        <f>Identification!A16</f>
        <v>Jocelyn B. Allard</v>
      </c>
      <c r="G8" s="38" t="str">
        <f>Identification!A17</f>
        <v>Louis Germain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100</v>
      </c>
      <c r="G9" s="117">
        <f>Identification!D17</f>
        <v>100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2</v>
      </c>
      <c r="C12" s="126"/>
      <c r="D12" s="127"/>
      <c r="E12" s="128">
        <v>15</v>
      </c>
      <c r="F12" s="129">
        <v>4</v>
      </c>
      <c r="G12" s="129">
        <v>4</v>
      </c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2</v>
      </c>
      <c r="C13" s="131"/>
      <c r="D13" s="132"/>
      <c r="E13" s="130">
        <v>5</v>
      </c>
      <c r="F13" s="131">
        <v>1</v>
      </c>
      <c r="G13" s="131">
        <v>1</v>
      </c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3</v>
      </c>
      <c r="C14" s="131"/>
      <c r="D14" s="132"/>
      <c r="E14" s="130">
        <v>10</v>
      </c>
      <c r="F14" s="131">
        <v>2</v>
      </c>
      <c r="G14" s="131">
        <v>2</v>
      </c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6</v>
      </c>
      <c r="C15" s="131"/>
      <c r="D15" s="132"/>
      <c r="E15" s="130">
        <v>10</v>
      </c>
      <c r="F15" s="131">
        <v>1</v>
      </c>
      <c r="G15" s="131">
        <v>1</v>
      </c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10</v>
      </c>
      <c r="C16" s="131"/>
      <c r="D16" s="132"/>
      <c r="E16" s="130">
        <v>25</v>
      </c>
      <c r="F16" s="131">
        <v>7</v>
      </c>
      <c r="G16" s="131">
        <v>7</v>
      </c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5</v>
      </c>
      <c r="C17" s="131"/>
      <c r="D17" s="132"/>
      <c r="E17" s="130">
        <v>5</v>
      </c>
      <c r="F17" s="131">
        <v>1</v>
      </c>
      <c r="G17" s="131">
        <v>1</v>
      </c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2</v>
      </c>
      <c r="C18" s="131"/>
      <c r="D18" s="132"/>
      <c r="E18" s="130">
        <v>5</v>
      </c>
      <c r="F18" s="131">
        <v>1</v>
      </c>
      <c r="G18" s="131">
        <v>1</v>
      </c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30</v>
      </c>
      <c r="C19" s="131"/>
      <c r="D19" s="132"/>
      <c r="E19" s="130">
        <v>10</v>
      </c>
      <c r="F19" s="131">
        <v>4</v>
      </c>
      <c r="G19" s="131">
        <v>4</v>
      </c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5</v>
      </c>
      <c r="C20" s="131"/>
      <c r="D20" s="132"/>
      <c r="E20" s="130">
        <v>1</v>
      </c>
      <c r="F20" s="131">
        <v>2</v>
      </c>
      <c r="G20" s="131">
        <v>2</v>
      </c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25</v>
      </c>
      <c r="C21" s="131"/>
      <c r="D21" s="132"/>
      <c r="E21" s="131">
        <v>25</v>
      </c>
      <c r="F21" s="131">
        <v>25</v>
      </c>
      <c r="G21" s="131">
        <v>25</v>
      </c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10</v>
      </c>
      <c r="C22" s="131"/>
      <c r="D22" s="132"/>
      <c r="E22" s="130">
        <v>10</v>
      </c>
      <c r="F22" s="131">
        <v>5</v>
      </c>
      <c r="G22" s="131">
        <v>5</v>
      </c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100</v>
      </c>
      <c r="C25" s="122">
        <f t="shared" si="0"/>
        <v>0</v>
      </c>
      <c r="D25" s="122">
        <f>SUM(D12:D24)</f>
        <v>0</v>
      </c>
      <c r="E25" s="122">
        <f t="shared" si="0"/>
        <v>121</v>
      </c>
      <c r="F25" s="122">
        <f t="shared" si="0"/>
        <v>53</v>
      </c>
      <c r="G25" s="122">
        <f t="shared" si="0"/>
        <v>53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30000</v>
      </c>
      <c r="C26" s="123">
        <f t="shared" si="1"/>
        <v>0</v>
      </c>
      <c r="D26" s="123">
        <f t="shared" si="1"/>
        <v>0</v>
      </c>
      <c r="E26" s="123">
        <f t="shared" si="1"/>
        <v>29040</v>
      </c>
      <c r="F26" s="123">
        <f t="shared" si="1"/>
        <v>5300</v>
      </c>
      <c r="G26" s="123">
        <f t="shared" si="1"/>
        <v>5300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30000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29040</v>
      </c>
      <c r="F30" s="124">
        <f t="shared" si="2"/>
        <v>5300</v>
      </c>
      <c r="G30" s="124">
        <f>G26+G28</f>
        <v>5300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8.851562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R-4210-2002, phase 2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AQCIE-CIFQ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Lanoix, Me Sylvain</cp:lastModifiedBy>
  <cp:lastPrinted>2010-02-25T20:19:41Z</cp:lastPrinted>
  <dcterms:created xsi:type="dcterms:W3CDTF">2009-06-30T18:48:08Z</dcterms:created>
  <dcterms:modified xsi:type="dcterms:W3CDTF">2023-11-15T03:59:52Z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2</vt:lpwstr>
  </property>
  <property fmtid="{D5CDD505-2E9C-101B-9397-08002B2CF9AE}" pid="4" name="Suj">
    <vt:lpwstr>Budget de participation de l'AQCIE-CIFQ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1002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Stat">
    <vt:lpwstr>Approuvé</vt:lpwstr>
  </property>
  <property fmtid="{D5CDD505-2E9C-101B-9397-08002B2CF9AE}" pid="14" name="Hidden_Uploaded">
    <vt:lpwstr>SLanoix_DuntonRainville.com#EXT#@rdeqc.onmicrosoft.com</vt:lpwstr>
  </property>
  <property fmtid="{D5CDD505-2E9C-101B-9397-08002B2CF9AE}" pid="15" name="Hidden_Uploaded">
    <vt:lpwstr>2023-11-15T11:13:46Z</vt:lpwstr>
  </property>
  <property fmtid="{D5CDD505-2E9C-101B-9397-08002B2CF9AE}" pid="16" name="Accés restrei">
    <vt:lpwstr>0</vt:lpwstr>
  </property>
  <property fmtid="{D5CDD505-2E9C-101B-9397-08002B2CF9AE}" pid="17" name="Déposa">
    <vt:lpwstr>14</vt:lpwstr>
  </property>
  <property fmtid="{D5CDD505-2E9C-101B-9397-08002B2CF9AE}" pid="18" name="Cote de pié">
    <vt:lpwstr>C-AQCIE-CIFQ-0029</vt:lpwstr>
  </property>
  <property fmtid="{D5CDD505-2E9C-101B-9397-08002B2CF9AE}" pid="19" name="Numéro plumit">
    <vt:lpwstr>774.000000000000</vt:lpwstr>
  </property>
  <property fmtid="{D5CDD505-2E9C-101B-9397-08002B2CF9AE}" pid="20" name="Hidden_Approved">
    <vt:lpwstr>Slimani, Salima</vt:lpwstr>
  </property>
  <property fmtid="{D5CDD505-2E9C-101B-9397-08002B2CF9AE}" pid="21" name="Hidden_Approved">
    <vt:lpwstr>2023-11-15T11:22:13Z</vt:lpwstr>
  </property>
  <property fmtid="{D5CDD505-2E9C-101B-9397-08002B2CF9AE}" pid="22" name="_dlc_Doc">
    <vt:lpwstr>W2HFWTQUJJY6-304364381-2202</vt:lpwstr>
  </property>
  <property fmtid="{D5CDD505-2E9C-101B-9397-08002B2CF9AE}" pid="23" name="_dlc_DocIdItemGu">
    <vt:lpwstr>a4114e5e-960e-4230-93fd-cd3413990a21</vt:lpwstr>
  </property>
  <property fmtid="{D5CDD505-2E9C-101B-9397-08002B2CF9AE}" pid="24" name="_dlc_DocIdU">
    <vt:lpwstr>https://sde.regie-energie.qc.ca/1002/_layouts/15/DocIdRedir.aspx?ID=W2HFWTQUJJY6-304364381-2202, W2HFWTQUJJY6-304364381-2202</vt:lpwstr>
  </property>
  <property fmtid="{D5CDD505-2E9C-101B-9397-08002B2CF9AE}" pid="25" name="xd_Prog">
    <vt:lpwstr/>
  </property>
  <property fmtid="{D5CDD505-2E9C-101B-9397-08002B2CF9AE}" pid="26" name="TemplateU">
    <vt:lpwstr/>
  </property>
  <property fmtid="{D5CDD505-2E9C-101B-9397-08002B2CF9AE}" pid="27" name="_SourceU">
    <vt:lpwstr/>
  </property>
  <property fmtid="{D5CDD505-2E9C-101B-9397-08002B2CF9AE}" pid="28" name="_SharedFileInd">
    <vt:lpwstr/>
  </property>
</Properties>
</file>