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1472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<sst xmlns="http://schemas.openxmlformats.org/spreadsheetml/2006/main" count="116" uniqueCount="86">
  <si>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</si>
  <si>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</si>
  <si>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</si>
  <si>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</si>
  <si>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</si>
  <si>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</si>
  <si>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</si>
  <si>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</si>
  <si>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</si>
  <si>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</si>
  <si>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</si>
  <si>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</si>
  <si>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</si>
  <si>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</si>
  <si>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</si>
  <si>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</si>
  <si>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</si>
  <si>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</si>
  <si>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</si>
  <si>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</si>
  <si>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</si>
  <si>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</si>
  <si>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</si>
  <si>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</si>
  <si>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</si>
  <si>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</si>
  <si>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</si>
  <si>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</si>
  <si>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</si>
  <si>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</si>
  <si>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</si>
  <si>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</si>
  <si>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</si>
  <si>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</si>
  <si>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</si>
  <si>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</si>
  <si>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</si>
  <si>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</si>
  <si>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</si>
  <si>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</si>
  <si>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</si>
  <si>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</si>
  <si>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</si>
  <si>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</si>
  <si>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</si>
  <si>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</si>
  <si>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</si>
  <si>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</si>
  <si>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</si>
  <si>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</si>
  <si>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</si>
  <si>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</si>
  <si>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</si>
  <si>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</si>
  <si>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</si>
  <si>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</si>
  <si>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</si>
  <si>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</si>
  <si>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</si>
  <si>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</si>
  <si>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</si>
  <si>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</si>
  <si>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</si>
  <si>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</si>
  <si>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</si>
  <si>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</si>
  <si>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</si>
  <si>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</si>
  <si>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</si>
  <si>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</si>
  <si>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R-4210-2022 phase 2</t>
  </si>
  <si>
    <t>RNCREQ</t>
  </si>
  <si>
    <t>Non</t>
  </si>
  <si>
    <t>Jocelyn Ouellette</t>
  </si>
  <si>
    <t>15 ans</t>
  </si>
  <si>
    <t>externe</t>
  </si>
  <si>
    <t>6217, rue Laurendeau, Montréal QC H4E 3X8</t>
  </si>
  <si>
    <t>Philip Raphals</t>
  </si>
  <si>
    <t>15 ans et plus</t>
  </si>
  <si>
    <t>1 - 326, Boul. St-Joseph E., Montréal, H2T 1J2</t>
  </si>
  <si>
    <t>Martin Vaillancourt</t>
  </si>
  <si>
    <t>interne</t>
  </si>
  <si>
    <t>50, rue Sainte-Catherine Ouest, bureau 380A, Montréal QC H2X 3V4</t>
  </si>
  <si>
    <t>Andréas Louis</t>
  </si>
  <si>
    <t>2 ans et plus</t>
  </si>
  <si>
    <t>Voir la Liste de sujets du RNCREQ déposée concurremment à la présente.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</si>
</sst>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64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60" xfId="0" applyNumberFormat="1" applyFont="1" applyFill="1" applyBorder="1" applyAlignment="1" applyProtection="1">
      <alignment horizontal="left" vertical="center" indent="1"/>
      <protection/>
    </xf>
    <xf numFmtId="164" fontId="75" fillId="0" borderId="56" xfId="0" applyNumberFormat="1" applyFont="1" applyFill="1" applyBorder="1" applyAlignment="1" applyProtection="1">
      <alignment horizontal="left" vertical="center" indent="1"/>
      <protection/>
    </xf>
    <xf numFmtId="164" fontId="75" fillId="0" borderId="61" xfId="0" applyNumberFormat="1" applyFont="1" applyFill="1" applyBorder="1" applyAlignment="1" applyProtection="1">
      <alignment horizontal="left" vertical="center" indent="1"/>
      <protection/>
    </xf>
    <xf numFmtId="164" fontId="75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169" fontId="4" fillId="37" borderId="63" xfId="46" applyNumberFormat="1" applyFont="1" applyFill="1" applyBorder="1" applyAlignment="1" applyProtection="1">
      <alignment vertical="center" wrapTex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64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64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1428750</xdr:colOff>
      <xdr:row>2</xdr:row>
      <xdr:rowOff>114300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2076450</xdr:colOff>
      <xdr:row>18</xdr:row>
      <xdr:rowOff>38100</xdr:rowOff>
    </xdr:from>
    <xdr:ext cx="180975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076450" y="4514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447675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352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1619250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600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2</xdr:row>
      <xdr:rowOff>114300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228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3">
      <selection activeCell="B4" sqref="B4:C4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8"/>
      <c r="B3" s="149"/>
      <c r="C3" s="14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0" t="str">
        <f>Identification!B4</f>
        <v>R-4210-2022 phase 2</v>
      </c>
      <c r="C4" s="161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0" t="str">
        <f>Identification!B5</f>
        <v>RNCREQ</v>
      </c>
      <c r="C5" s="151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2" t="s">
        <v>2</v>
      </c>
      <c r="B6" s="153"/>
      <c r="C6" s="15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4" t="s">
        <v>3</v>
      </c>
      <c r="B7" s="162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5"/>
      <c r="B8" s="163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90</v>
      </c>
      <c r="C9" s="141">
        <f>Répartition!B30+Répartition!C30+Répartition!D30</f>
        <v>27000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191</v>
      </c>
      <c r="C11" s="141">
        <f>Répartition!E30+Répartition!F30+Répartition!G30+Répartition!H30</f>
        <v>36250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281</v>
      </c>
      <c r="C17" s="36">
        <f>C9+C11+C13+C15</f>
        <v>63250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5" t="s">
        <v>12</v>
      </c>
      <c r="B19" s="156"/>
      <c r="C19" s="157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8" t="s">
        <v>13</v>
      </c>
      <c r="B20" s="159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8" t="s">
        <v>15</v>
      </c>
      <c r="B21" s="169"/>
      <c r="C21" s="27">
        <f>ROUND(0.03*C17,2)</f>
        <v>1897.5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8" t="s">
        <v>16</v>
      </c>
      <c r="B23" s="170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56</v>
      </c>
      <c r="B25" s="172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3" t="s">
        <v>17</v>
      </c>
      <c r="B27" s="174"/>
      <c r="C27" s="19">
        <f>C21+C23+C25</f>
        <v>1897.5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5" t="s">
        <v>18</v>
      </c>
      <c r="B29" s="176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6" t="s">
        <v>48</v>
      </c>
      <c r="B31" s="167"/>
      <c r="C31" s="84">
        <f>C17+C27+C29</f>
        <v>65147.5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">
      <selection activeCell="E15" sqref="E15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4" t="s">
        <v>55</v>
      </c>
      <c r="B3" s="185"/>
      <c r="C3" s="185"/>
      <c r="D3" s="185"/>
      <c r="E3" s="185"/>
      <c r="F3" s="91"/>
    </row>
    <row r="4" spans="1:6" ht="24" customHeight="1">
      <c r="A4" s="5" t="s">
        <v>0</v>
      </c>
      <c r="B4" s="186" t="s">
        <v>70</v>
      </c>
      <c r="C4" s="187"/>
      <c r="D4" s="187"/>
      <c r="E4" s="188"/>
      <c r="F4" s="91"/>
    </row>
    <row r="5" spans="1:6" ht="19.5" customHeight="1">
      <c r="A5" s="6" t="s">
        <v>1</v>
      </c>
      <c r="B5" s="189" t="s">
        <v>71</v>
      </c>
      <c r="C5" s="190"/>
      <c r="D5" s="190"/>
      <c r="E5" s="191"/>
      <c r="F5" s="91"/>
    </row>
    <row r="6" spans="1:6" ht="15">
      <c r="A6" s="192" t="s">
        <v>20</v>
      </c>
      <c r="B6" s="193"/>
      <c r="C6" s="194"/>
      <c r="D6" s="85" t="s">
        <v>72</v>
      </c>
      <c r="E6" s="86"/>
      <c r="F6" s="91"/>
    </row>
    <row r="7" spans="1:6" ht="19.5" customHeight="1">
      <c r="A7" s="192" t="s">
        <v>34</v>
      </c>
      <c r="B7" s="195"/>
      <c r="C7" s="196"/>
      <c r="D7" s="87">
        <v>1</v>
      </c>
      <c r="E7" s="88"/>
      <c r="F7" s="91"/>
    </row>
    <row r="8" spans="1:6" ht="21.75" customHeight="1">
      <c r="A8" s="197" t="s">
        <v>35</v>
      </c>
      <c r="B8" s="198"/>
      <c r="C8" s="199"/>
      <c r="D8" s="200"/>
      <c r="E8" s="201"/>
      <c r="F8" s="91"/>
    </row>
    <row r="9" spans="1:6" ht="22.5" customHeight="1">
      <c r="A9" s="179" t="s">
        <v>45</v>
      </c>
      <c r="B9" s="180"/>
      <c r="C9" s="180"/>
      <c r="D9" s="180"/>
      <c r="E9" s="181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73</v>
      </c>
      <c r="B11" s="68" t="s">
        <v>74</v>
      </c>
      <c r="C11" s="68" t="s">
        <v>75</v>
      </c>
      <c r="D11" s="94">
        <v>300</v>
      </c>
      <c r="E11" s="73" t="s">
        <v>76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77</v>
      </c>
      <c r="B15" s="67" t="s">
        <v>78</v>
      </c>
      <c r="C15" s="67" t="s">
        <v>75</v>
      </c>
      <c r="D15" s="97">
        <v>240</v>
      </c>
      <c r="E15" s="73" t="s">
        <v>79</v>
      </c>
      <c r="F15" s="91"/>
    </row>
    <row r="16" spans="1:6" ht="30" customHeight="1">
      <c r="A16" s="45" t="s">
        <v>80</v>
      </c>
      <c r="B16" s="69" t="s">
        <v>78</v>
      </c>
      <c r="C16" s="69" t="s">
        <v>81</v>
      </c>
      <c r="D16" s="95">
        <v>100</v>
      </c>
      <c r="E16" s="74" t="s">
        <v>82</v>
      </c>
      <c r="F16" s="91"/>
    </row>
    <row r="17" spans="1:6" ht="30" customHeight="1">
      <c r="A17" s="45" t="s">
        <v>83</v>
      </c>
      <c r="B17" s="69" t="s">
        <v>84</v>
      </c>
      <c r="C17" s="69" t="s">
        <v>81</v>
      </c>
      <c r="D17" s="95">
        <v>70</v>
      </c>
      <c r="E17" s="74" t="s">
        <v>82</v>
      </c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182" t="s">
        <v>9</v>
      </c>
      <c r="C20" s="182" t="s">
        <v>9</v>
      </c>
      <c r="D20" s="97"/>
      <c r="E20" s="73"/>
      <c r="F20" s="91"/>
    </row>
    <row r="21" spans="1:6" ht="30" customHeight="1">
      <c r="A21" s="53"/>
      <c r="B21" s="183"/>
      <c r="C21" s="183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182" t="s">
        <v>9</v>
      </c>
      <c r="C23" s="71"/>
      <c r="D23" s="97"/>
      <c r="E23" s="73"/>
      <c r="F23" s="91"/>
    </row>
    <row r="24" spans="1:6" ht="30" customHeight="1">
      <c r="A24" s="49"/>
      <c r="B24" s="183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.75">
      <c r="A26" s="177" t="s">
        <v>28</v>
      </c>
      <c r="B26" s="178"/>
      <c r="C26" s="178"/>
      <c r="D26" s="178"/>
      <c r="E26" s="178"/>
      <c r="F26" s="91"/>
      <c r="G26" s="91"/>
    </row>
    <row r="27" spans="1:7" ht="12.75">
      <c r="A27" s="177" t="s">
        <v>29</v>
      </c>
      <c r="B27" s="178"/>
      <c r="C27" s="178"/>
      <c r="D27" s="178"/>
      <c r="E27" s="178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7">
      <selection activeCell="E14" sqref="E14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R-4210-2022 phase 2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RNCREQ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Jocelyn Ouellette</v>
      </c>
      <c r="C8" s="50">
        <f>Identification!A12</f>
        <v>0</v>
      </c>
      <c r="D8" s="50">
        <f>Identification!A13</f>
        <v>0</v>
      </c>
      <c r="E8" s="50" t="str">
        <f>Identification!A15</f>
        <v>Philip Raphals</v>
      </c>
      <c r="F8" s="38" t="str">
        <f>Identification!A16</f>
        <v>Martin Vaillancourt</v>
      </c>
      <c r="G8" s="38" t="str">
        <f>Identification!A17</f>
        <v>Andréas Louis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100</v>
      </c>
      <c r="G9" s="117">
        <f>Identification!D17</f>
        <v>70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2</v>
      </c>
      <c r="C12" s="126"/>
      <c r="D12" s="127"/>
      <c r="E12" s="128">
        <v>4</v>
      </c>
      <c r="F12" s="129">
        <v>1</v>
      </c>
      <c r="G12" s="129">
        <v>1</v>
      </c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2</v>
      </c>
      <c r="C13" s="131"/>
      <c r="D13" s="132"/>
      <c r="E13" s="130">
        <v>4</v>
      </c>
      <c r="F13" s="131">
        <v>1</v>
      </c>
      <c r="G13" s="131">
        <v>0</v>
      </c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4</v>
      </c>
      <c r="C14" s="131"/>
      <c r="D14" s="132"/>
      <c r="E14" s="130">
        <v>10</v>
      </c>
      <c r="F14" s="131">
        <v>3</v>
      </c>
      <c r="G14" s="131">
        <v>1</v>
      </c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2</v>
      </c>
      <c r="C15" s="131"/>
      <c r="D15" s="132"/>
      <c r="E15" s="130">
        <v>3</v>
      </c>
      <c r="F15" s="131">
        <v>1</v>
      </c>
      <c r="G15" s="131">
        <v>1</v>
      </c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25</v>
      </c>
      <c r="C16" s="131"/>
      <c r="D16" s="132"/>
      <c r="E16" s="130">
        <v>40</v>
      </c>
      <c r="F16" s="131">
        <v>5</v>
      </c>
      <c r="G16" s="131">
        <v>10</v>
      </c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1</v>
      </c>
      <c r="C17" s="131"/>
      <c r="D17" s="132"/>
      <c r="E17" s="130">
        <v>6</v>
      </c>
      <c r="F17" s="131">
        <v>1</v>
      </c>
      <c r="G17" s="131">
        <v>1</v>
      </c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1</v>
      </c>
      <c r="C18" s="131"/>
      <c r="D18" s="132"/>
      <c r="E18" s="130">
        <v>3</v>
      </c>
      <c r="F18" s="131">
        <v>1</v>
      </c>
      <c r="G18" s="131">
        <v>1</v>
      </c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15</v>
      </c>
      <c r="C19" s="131"/>
      <c r="D19" s="132"/>
      <c r="E19" s="130">
        <v>25</v>
      </c>
      <c r="F19" s="131">
        <v>5</v>
      </c>
      <c r="G19" s="131">
        <v>1</v>
      </c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10</v>
      </c>
      <c r="C20" s="131"/>
      <c r="D20" s="132"/>
      <c r="E20" s="130">
        <v>4</v>
      </c>
      <c r="F20" s="131">
        <v>1</v>
      </c>
      <c r="G20" s="131">
        <v>1</v>
      </c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20</v>
      </c>
      <c r="C21" s="131"/>
      <c r="D21" s="132"/>
      <c r="E21" s="131">
        <v>20</v>
      </c>
      <c r="F21" s="131">
        <v>20</v>
      </c>
      <c r="G21" s="131">
        <v>0</v>
      </c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8</v>
      </c>
      <c r="C22" s="131"/>
      <c r="D22" s="132"/>
      <c r="E22" s="130">
        <v>8</v>
      </c>
      <c r="F22" s="131">
        <v>4</v>
      </c>
      <c r="G22" s="131">
        <v>4</v>
      </c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90</v>
      </c>
      <c r="C25" s="122">
        <f t="shared" si="0"/>
        <v>0</v>
      </c>
      <c r="D25" s="122">
        <f>SUM(D12:D24)</f>
        <v>0</v>
      </c>
      <c r="E25" s="122">
        <f t="shared" si="0"/>
        <v>127</v>
      </c>
      <c r="F25" s="122">
        <f t="shared" si="0"/>
        <v>43</v>
      </c>
      <c r="G25" s="122">
        <f t="shared" si="0"/>
        <v>21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27000</v>
      </c>
      <c r="C26" s="123">
        <f t="shared" si="1"/>
        <v>0</v>
      </c>
      <c r="D26" s="123">
        <f t="shared" si="1"/>
        <v>0</v>
      </c>
      <c r="E26" s="123">
        <f t="shared" si="1"/>
        <v>30480</v>
      </c>
      <c r="F26" s="123">
        <f t="shared" si="1"/>
        <v>4300</v>
      </c>
      <c r="G26" s="123">
        <f t="shared" si="1"/>
        <v>1470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27000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30480</v>
      </c>
      <c r="F30" s="124">
        <f t="shared" si="2"/>
        <v>4300</v>
      </c>
      <c r="G30" s="124">
        <f>G26+G28</f>
        <v>1470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1" sqref="A11:E11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4"/>
      <c r="B3" s="185"/>
      <c r="C3" s="185"/>
      <c r="D3" s="185"/>
      <c r="E3" s="185"/>
    </row>
    <row r="4" spans="1:5" ht="18" customHeight="1">
      <c r="A4" s="98" t="s">
        <v>0</v>
      </c>
      <c r="B4" s="216" t="str">
        <f>Identification!B4</f>
        <v>R-4210-2022 phase 2</v>
      </c>
      <c r="C4" s="217"/>
      <c r="D4" s="217"/>
      <c r="E4" s="218"/>
    </row>
    <row r="5" spans="1:5" ht="18" customHeight="1" thickBot="1">
      <c r="A5" s="99" t="s">
        <v>1</v>
      </c>
      <c r="B5" s="219" t="str">
        <f>Identification!B5</f>
        <v>RNCREQ</v>
      </c>
      <c r="C5" s="219"/>
      <c r="D5" s="219"/>
      <c r="E5" s="220"/>
    </row>
    <row r="6" spans="1:5" ht="25.5" customHeight="1" thickBot="1">
      <c r="A6" s="221" t="s">
        <v>69</v>
      </c>
      <c r="B6" s="222"/>
      <c r="C6" s="222"/>
      <c r="D6" s="222"/>
      <c r="E6" s="223"/>
    </row>
    <row r="7" spans="1:5" ht="19.5" customHeight="1">
      <c r="A7" s="224"/>
      <c r="B7" s="225"/>
      <c r="C7" s="225"/>
      <c r="D7" s="225"/>
      <c r="E7" s="226"/>
    </row>
    <row r="8" spans="1:5" ht="19.5" customHeight="1">
      <c r="A8" s="210" t="s">
        <v>85</v>
      </c>
      <c r="B8" s="211"/>
      <c r="C8" s="211"/>
      <c r="D8" s="211"/>
      <c r="E8" s="212"/>
    </row>
    <row r="9" spans="1:5" ht="19.5" customHeight="1">
      <c r="A9" s="210"/>
      <c r="B9" s="211"/>
      <c r="C9" s="211"/>
      <c r="D9" s="211"/>
      <c r="E9" s="212"/>
    </row>
    <row r="10" spans="1:5" ht="19.5" customHeight="1">
      <c r="A10" s="210"/>
      <c r="B10" s="211"/>
      <c r="C10" s="211"/>
      <c r="D10" s="211"/>
      <c r="E10" s="212"/>
    </row>
    <row r="11" spans="1:5" ht="19.5" customHeight="1">
      <c r="A11" s="210"/>
      <c r="B11" s="211"/>
      <c r="C11" s="211"/>
      <c r="D11" s="211"/>
      <c r="E11" s="212"/>
    </row>
    <row r="12" spans="1:5" ht="19.5" customHeight="1">
      <c r="A12" s="210"/>
      <c r="B12" s="211"/>
      <c r="C12" s="211"/>
      <c r="D12" s="211"/>
      <c r="E12" s="212"/>
    </row>
    <row r="13" spans="1:5" ht="19.5" customHeight="1">
      <c r="A13" s="210"/>
      <c r="B13" s="211"/>
      <c r="C13" s="211"/>
      <c r="D13" s="211"/>
      <c r="E13" s="212"/>
    </row>
    <row r="14" spans="1:5" ht="19.5" customHeight="1">
      <c r="A14" s="210"/>
      <c r="B14" s="211"/>
      <c r="C14" s="211"/>
      <c r="D14" s="211"/>
      <c r="E14" s="212"/>
    </row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/>
      <c r="B16" s="211"/>
      <c r="C16" s="211"/>
      <c r="D16" s="211"/>
      <c r="E16" s="212"/>
    </row>
    <row r="17" spans="1:5" ht="19.5" customHeight="1">
      <c r="A17" s="210"/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Régie de l'énergie</dc:creator>
  <cp:keywords/>
  <dc:description/>
  <cp:lastModifiedBy>Jocelyn Ouellette</cp:lastModifiedBy>
  <cp:lastPrinted>2010-02-25T20:19:41Z</cp:lastPrinted>
  <dcterms:created xsi:type="dcterms:W3CDTF">2009-06-30T18:48:08Z</dcterms:created>
  <dcterms:modified xsi:type="dcterms:W3CDTF">2023-11-15T17:13:11Z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2</vt:lpwstr>
  </property>
  <property fmtid="{D5CDD505-2E9C-101B-9397-08002B2CF9AE}" pid="4" name="Suj">
    <vt:lpwstr>Budget de participation du RNCREQ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1002</vt:lpwstr>
  </property>
  <property fmtid="{D5CDD505-2E9C-101B-9397-08002B2CF9AE}" pid="11" name="Catégorie de docume">
    <vt:lpwstr>17</vt:lpwstr>
  </property>
  <property fmtid="{D5CDD505-2E9C-101B-9397-08002B2CF9AE}" pid="12" name="Cote de déposa">
    <vt:lpwstr>C-RNCREQ-0056</vt:lpwstr>
  </property>
  <property fmtid="{D5CDD505-2E9C-101B-9397-08002B2CF9AE}" pid="13" name="Stat">
    <vt:lpwstr>Approuvé</vt:lpwstr>
  </property>
  <property fmtid="{D5CDD505-2E9C-101B-9397-08002B2CF9AE}" pid="14" name="Hidden_Uploaded">
    <vt:lpwstr>jo.ouellette_gmail.com#EXT#@rdeqc.onmicrosoft.com</vt:lpwstr>
  </property>
  <property fmtid="{D5CDD505-2E9C-101B-9397-08002B2CF9AE}" pid="15" name="Hidden_Uploaded">
    <vt:lpwstr>2023-11-15T12:27:19Z</vt:lpwstr>
  </property>
  <property fmtid="{D5CDD505-2E9C-101B-9397-08002B2CF9AE}" pid="16" name="Accés restrei">
    <vt:lpwstr>0</vt:lpwstr>
  </property>
  <property fmtid="{D5CDD505-2E9C-101B-9397-08002B2CF9AE}" pid="17" name="Déposa">
    <vt:lpwstr>123</vt:lpwstr>
  </property>
  <property fmtid="{D5CDD505-2E9C-101B-9397-08002B2CF9AE}" pid="18" name="Cote de pié">
    <vt:lpwstr>C-RNCREQ-0057</vt:lpwstr>
  </property>
  <property fmtid="{D5CDD505-2E9C-101B-9397-08002B2CF9AE}" pid="19" name="Numéro plumit">
    <vt:lpwstr>780.000000000000</vt:lpwstr>
  </property>
  <property fmtid="{D5CDD505-2E9C-101B-9397-08002B2CF9AE}" pid="20" name="Hidden_Approved">
    <vt:lpwstr>Compte système</vt:lpwstr>
  </property>
  <property fmtid="{D5CDD505-2E9C-101B-9397-08002B2CF9AE}" pid="21" name="Hidden_Approved">
    <vt:lpwstr>2023-11-15T12:29:37Z</vt:lpwstr>
  </property>
  <property fmtid="{D5CDD505-2E9C-101B-9397-08002B2CF9AE}" pid="22" name="_dlc_Doc">
    <vt:lpwstr>W2HFWTQUJJY6-304364381-2208</vt:lpwstr>
  </property>
  <property fmtid="{D5CDD505-2E9C-101B-9397-08002B2CF9AE}" pid="23" name="_dlc_DocIdItemGu">
    <vt:lpwstr>c19d1631-81d4-4543-bee2-b7be1fad198f</vt:lpwstr>
  </property>
  <property fmtid="{D5CDD505-2E9C-101B-9397-08002B2CF9AE}" pid="24" name="_dlc_DocIdU">
    <vt:lpwstr>https://sde.regie-energie.qc.ca/1002/_layouts/15/DocIdRedir.aspx?ID=W2HFWTQUJJY6-304364381-2208, W2HFWTQUJJY6-304364381-2208</vt:lpwstr>
  </property>
  <property fmtid="{D5CDD505-2E9C-101B-9397-08002B2CF9AE}" pid="25" name="xd_Prog">
    <vt:lpwstr/>
  </property>
  <property fmtid="{D5CDD505-2E9C-101B-9397-08002B2CF9AE}" pid="26" name="TemplateU">
    <vt:lpwstr/>
  </property>
  <property fmtid="{D5CDD505-2E9C-101B-9397-08002B2CF9AE}" pid="27" name="_SourceU">
    <vt:lpwstr/>
  </property>
  <property fmtid="{D5CDD505-2E9C-101B-9397-08002B2CF9AE}" pid="28" name="_SharedFileInd">
    <vt:lpwstr/>
  </property>
</Properties>
</file>