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<sst xmlns="http://schemas.openxmlformats.org/spreadsheetml/2006/main" count="287" uniqueCount="202">
  <si>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</si>
  <si>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</si>
  <si>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</si>
  <si>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</si>
  <si>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</si>
  <si>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</si>
  <si>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</si>
  <si>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</si>
  <si>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</si>
  <si>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</si>
  <si>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</si>
  <si>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</si>
  <si>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</si>
  <si>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</si>
  <si>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</si>
  <si>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</si>
  <si>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</si>
  <si>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</si>
  <si>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</si>
  <si>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</si>
  <si>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</si>
  <si>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</si>
  <si>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</si>
  <si>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</si>
  <si>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</si>
  <si>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</si>
  <si>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</si>
  <si>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</si>
  <si>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</si>
  <si>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</si>
  <si>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</si>
  <si>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</si>
  <si>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</si>
  <si>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</si>
  <si>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</si>
  <si>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</si>
  <si>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</si>
  <si>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</si>
  <si>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</si>
  <si>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</si>
  <si>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</si>
  <si>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</si>
  <si>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</si>
  <si>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</si>
  <si>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</si>
  <si>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</si>
  <si>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</si>
  <si>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</si>
  <si>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</si>
  <si>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</si>
  <si>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</si>
  <si>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</si>
  <si>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</si>
  <si>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</si>
  <si>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</si>
  <si>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</si>
  <si>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</si>
  <si>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</si>
  <si>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</si>
  <si>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</si>
  <si>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</si>
  <si>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</si>
  <si>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</si>
  <si>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</si>
  <si>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</si>
  <si>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</si>
  <si>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</si>
  <si>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</si>
  <si>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</si>
  <si>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</si>
  <si>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</si>
  <si>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</si>
  <si>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</si>
  <si>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</si>
  <si>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</si>
  <si>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</si>
  <si>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</si>
  <si>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</si>
  <si>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</si>
  <si>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</si>
  <si>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</si>
  <si>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</si>
  <si>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</si>
  <si>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</si>
  <si>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</si>
  <si>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</si>
  <si>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</si>
  <si>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</si>
  <si>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</si>
  <si>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</si>
  <si>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</si>
  <si>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</si>
  <si>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</si>
  <si>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</si>
  <si>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</si>
  <si>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</si>
  <si>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</si>
  <si>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</si>
  <si>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</si>
  <si>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</si>
  <si>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</si>
  <si>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</si>
  <si>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</si>
  <si>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</si>
  <si>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</si>
  <si>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</si>
  <si>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</si>
  <si>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</si>
  <si>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</si>
  <si>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</si>
  <si>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</si>
  <si>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</si>
  <si>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</si>
  <si>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</si>
  <si>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</si>
  <si>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</si>
  <si>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</si>
  <si>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</si>
  <si>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</si>
  <si>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</si>
  <si>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</si>
  <si>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</si>
  <si>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</si>
  <si>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</si>
  <si>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</si>
  <si>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</si>
  <si>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</si>
  <si>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</si>
  <si>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</si>
  <si>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</si>
  <si>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</si>
  <si>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</si>
  <si>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</si>
  <si>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</si>
  <si>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</si>
  <si>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</si>
  <si>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</si>
  <si>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</si>
  <si>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</si>
  <si>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</si>
  <si>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</si>
  <si>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</si>
  <si>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</si>
  <si>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</si>
  <si>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</si>
  <si>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</si>
  <si>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</si>
  <si>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</si>
  <si>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</si>
  <si>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</si>
  <si>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</si>
  <si>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</si>
  <si>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</si>
  <si>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</si>
  <si>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</si>
  <si>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</si>
  <si>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</si>
  <si>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</si>
  <si>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</si>
  <si>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</si>
  <si>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</si>
  <si>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</si>
  <si>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</si>
  <si>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</si>
  <si>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</si>
  <si>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</si>
  <si>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</si>
  <si>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</si>
  <si>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</si>
  <si>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</si>
  <si>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</si>
  <si>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</si>
  <si>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</si>
  <si>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</si>
  <si>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</si>
  <si>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</si>
  <si>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</si>
  <si>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</si>
  <si>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</si>
  <si>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</si>
  <si>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</si>
  <si>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</si>
  <si>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</si>
  <si>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</si>
  <si>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</si>
  <si>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</si>
  <si>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</si>
  <si>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</si>
  <si>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</si>
  <si>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</si>
  <si>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Regroupement pour la transition, l'innovation et l'efficacité énergétiques (RTIEÉ)</t>
  </si>
  <si>
    <t>M. Jimmy Royer</t>
  </si>
  <si>
    <t>Québec</t>
  </si>
  <si>
    <t>Plus de 35 ans</t>
  </si>
  <si>
    <t>Plus de 40 ans</t>
  </si>
  <si>
    <t>Laval</t>
  </si>
  <si>
    <t>M. André Bélisle</t>
  </si>
  <si>
    <t>Frampton</t>
  </si>
  <si>
    <t>juin</t>
  </si>
  <si>
    <t>R4210-2022 Ph3</t>
  </si>
  <si>
    <t xml:space="preserve">Phase 3 </t>
  </si>
  <si>
    <t>M. JC Deslauriers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</si>
</sst>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7">
      <selection activeCell="B17" sqref="B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199</v>
      </c>
      <c r="C5" s="178" t="s">
        <v>16</v>
      </c>
      <c r="D5" s="187" t="s">
        <v>200</v>
      </c>
      <c r="E5" s="4"/>
      <c r="F5" s="4"/>
      <c r="G5" s="4"/>
      <c r="H5" s="4"/>
      <c r="I5" s="4"/>
      <c r="J5" s="4"/>
      <c r="K5" s="4"/>
      <c r="L5" s="4"/>
      <c r="M5" s="4"/>
      <c r="N5" s="4"/>
      <c r="O5" s="4"/>
      <c r="P5" s="4"/>
    </row>
    <row r="6" spans="1:16" ht="18.75" customHeight="1">
      <c r="A6" s="179" t="s">
        <v>1</v>
      </c>
      <c r="B6" s="305" t="s">
        <v>190</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193</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201</v>
      </c>
      <c r="B17" s="192" t="s">
        <v>194</v>
      </c>
      <c r="C17" s="192" t="s">
        <v>186</v>
      </c>
      <c r="D17" s="193" t="s">
        <v>195</v>
      </c>
      <c r="E17" s="9"/>
      <c r="F17" s="4"/>
      <c r="G17" s="4"/>
      <c r="H17" s="4"/>
      <c r="I17" s="4"/>
      <c r="J17" s="4"/>
      <c r="K17" s="4"/>
      <c r="L17" s="4"/>
      <c r="M17" s="4"/>
      <c r="N17" s="4"/>
      <c r="O17" s="4"/>
      <c r="P17" s="4"/>
    </row>
    <row r="18" spans="1:16" ht="27" customHeight="1">
      <c r="A18" s="194" t="s">
        <v>196</v>
      </c>
      <c r="B18" s="195" t="s">
        <v>194</v>
      </c>
      <c r="C18" s="195" t="s">
        <v>186</v>
      </c>
      <c r="D18" s="196" t="s">
        <v>197</v>
      </c>
      <c r="E18" s="9"/>
      <c r="F18" s="4"/>
      <c r="G18" s="4"/>
      <c r="H18" s="4"/>
      <c r="I18" s="4"/>
      <c r="J18" s="4"/>
      <c r="K18" s="4"/>
      <c r="L18" s="4"/>
      <c r="M18" s="4"/>
      <c r="N18" s="4"/>
      <c r="O18" s="4"/>
      <c r="P18" s="4"/>
    </row>
    <row r="19" spans="1:16" ht="27" customHeight="1">
      <c r="A19" s="194" t="s">
        <v>191</v>
      </c>
      <c r="B19" s="195" t="s">
        <v>193</v>
      </c>
      <c r="C19" s="195" t="s">
        <v>186</v>
      </c>
      <c r="D19" s="196" t="s">
        <v>192</v>
      </c>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9 juin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R4210-2022 Ph3</v>
      </c>
      <c r="C4" s="211" t="s">
        <v>16</v>
      </c>
      <c r="D4" s="128" t="str">
        <f>Identification!D5</f>
        <v>Phase 3 </v>
      </c>
      <c r="E4" s="11"/>
      <c r="F4" s="4"/>
      <c r="G4" s="4"/>
      <c r="H4" s="4"/>
      <c r="I4" s="4"/>
      <c r="J4" s="4"/>
      <c r="K4" s="4"/>
      <c r="L4" s="4"/>
      <c r="M4" s="4"/>
      <c r="N4" s="4"/>
      <c r="O4" s="4"/>
      <c r="P4" s="4"/>
    </row>
    <row r="5" spans="1:16" ht="26.25" customHeight="1">
      <c r="A5" s="179" t="s">
        <v>1</v>
      </c>
      <c r="B5" s="323" t="str">
        <f>Identification!B6:D6</f>
        <v>Regroupement pour la transition, l'innovation et l'efficacité énergétiques (RTIEÉ)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25</v>
      </c>
      <c r="C9" s="301">
        <f>Honoraires!D14</f>
        <v>0</v>
      </c>
      <c r="D9" s="129">
        <f>Honoraires!H14</f>
        <v>8623.13</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31.5</v>
      </c>
      <c r="C11" s="301">
        <f>Honoraires!D20</f>
        <v>0</v>
      </c>
      <c r="D11" s="129">
        <f>Honoraires!H20</f>
        <v>8692.11</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56.5</v>
      </c>
      <c r="C19" s="247">
        <f>C9+C11+C13+C15+C17</f>
        <v>0</v>
      </c>
      <c r="D19" s="248">
        <f>D9+D11+D13+D15+D17</f>
        <v>17315.24</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519.46</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519.46</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17834.7</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9 juin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4">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R4210-2022 Ph3</v>
      </c>
      <c r="D4" s="388" t="s">
        <v>16</v>
      </c>
      <c r="E4" s="389"/>
      <c r="F4" s="383" t="str">
        <f>Identification!D5</f>
        <v>Phase 3 </v>
      </c>
      <c r="G4" s="384"/>
      <c r="H4" s="385"/>
      <c r="I4" s="11"/>
      <c r="J4" s="11"/>
      <c r="K4" s="11"/>
      <c r="L4" s="11"/>
      <c r="M4" s="11"/>
      <c r="N4" s="11"/>
      <c r="O4" s="11"/>
      <c r="P4" s="11"/>
      <c r="Q4" s="11"/>
    </row>
    <row r="5" spans="1:17" ht="26.25" customHeight="1">
      <c r="A5" s="133" t="s">
        <v>1</v>
      </c>
      <c r="B5" s="134"/>
      <c r="C5" s="323" t="str">
        <f>Identification!B6</f>
        <v>Regroupement pour la transition, l'innovation et l'efficacité énergétiques (RTIEÉ)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25</v>
      </c>
      <c r="D10" s="252"/>
      <c r="E10" s="253">
        <v>300</v>
      </c>
      <c r="F10" s="172">
        <f>ROUND(((D10*E10)+(C10*E10)),2)</f>
        <v>7500</v>
      </c>
      <c r="G10" s="259">
        <f>ROUNDUP(F10*0.05,2)+ROUNDUP(F10*0.09975,2)</f>
        <v>1123.13</v>
      </c>
      <c r="H10" s="169">
        <f>ROUND(F10+G10,2)</f>
        <v>8623.13</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25</v>
      </c>
      <c r="D14" s="161">
        <f>SUM(D10:D13)</f>
        <v>0</v>
      </c>
      <c r="E14" s="361"/>
      <c r="F14" s="162">
        <f>F10+F11+F12+F13</f>
        <v>7500</v>
      </c>
      <c r="G14" s="162">
        <f>G10+G11+G12+G13</f>
        <v>1123.13</v>
      </c>
      <c r="H14" s="163">
        <f>ROUND(F14+G14,2)</f>
        <v>8623.13</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JC Deslauriers</v>
      </c>
      <c r="C16" s="252">
        <v>17.5</v>
      </c>
      <c r="D16" s="252"/>
      <c r="E16" s="253">
        <v>240</v>
      </c>
      <c r="F16" s="172">
        <f>ROUND(((D16*E16)+(C16*E16)),2)</f>
        <v>4200</v>
      </c>
      <c r="G16" s="259">
        <f>ROUNDUP(F16*0.05,2)+ROUNDUP(F16*0.09975,2)</f>
        <v>628.95</v>
      </c>
      <c r="H16" s="169">
        <f>ROUND(F16+G16,2)</f>
        <v>4828.95</v>
      </c>
      <c r="I16" s="11"/>
      <c r="J16" s="11"/>
      <c r="K16" s="11"/>
      <c r="L16" s="11"/>
      <c r="M16" s="11"/>
      <c r="N16" s="11"/>
      <c r="O16" s="11"/>
      <c r="P16" s="11"/>
      <c r="Q16" s="11"/>
    </row>
    <row r="17" spans="1:17" ht="20.25" customHeight="1">
      <c r="A17" s="374"/>
      <c r="B17" s="149" t="str">
        <f>Identification!A18</f>
        <v>M. André Bélisle</v>
      </c>
      <c r="C17" s="254">
        <v>10</v>
      </c>
      <c r="D17" s="254"/>
      <c r="E17" s="255">
        <v>240</v>
      </c>
      <c r="F17" s="173">
        <f>ROUND(((D17*E17)+(C17*E17)),2)</f>
        <v>2400</v>
      </c>
      <c r="G17" s="259">
        <f>ROUNDUP(F17*0.05,2)+ROUNDUP(F17*0.09975,2)</f>
        <v>359.4</v>
      </c>
      <c r="H17" s="170">
        <f>ROUND(F17+G17,2)</f>
        <v>2759.4</v>
      </c>
      <c r="I17" s="11"/>
      <c r="J17" s="11"/>
      <c r="K17" s="11"/>
      <c r="L17" s="11"/>
      <c r="M17" s="11"/>
      <c r="N17" s="11"/>
      <c r="O17" s="11"/>
      <c r="P17" s="11"/>
      <c r="Q17" s="11"/>
    </row>
    <row r="18" spans="1:17" ht="20.25" customHeight="1">
      <c r="A18" s="374"/>
      <c r="B18" s="150" t="str">
        <f>Identification!A19</f>
        <v>M. Jimmy Royer</v>
      </c>
      <c r="C18" s="254">
        <v>4</v>
      </c>
      <c r="D18" s="254"/>
      <c r="E18" s="255">
        <v>240</v>
      </c>
      <c r="F18" s="173">
        <f>ROUND(((D18*E18)+(C18*E18)),2)</f>
        <v>960</v>
      </c>
      <c r="G18" s="259">
        <f>ROUNDUP(F18*0.05,2)+ROUNDUP(F18*0.09975,2)</f>
        <v>143.76</v>
      </c>
      <c r="H18" s="170">
        <f>ROUND(F18+G18,2)</f>
        <v>1103.76</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31.5</v>
      </c>
      <c r="D20" s="161">
        <f>SUM(D16:D19)</f>
        <v>0</v>
      </c>
      <c r="E20" s="361"/>
      <c r="F20" s="162">
        <f>F16+F17+F18+F19</f>
        <v>7560</v>
      </c>
      <c r="G20" s="162">
        <f>G16+G17+G18+G19</f>
        <v>1132.11</v>
      </c>
      <c r="H20" s="163">
        <f>ROUND(F20+G20,2)</f>
        <v>8692.11</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15060</v>
      </c>
      <c r="G32" s="244">
        <f>G14+G20+G24+G28+G30</f>
        <v>2255.24</v>
      </c>
      <c r="H32" s="245">
        <f>H14+H20+H24+H28+H30</f>
        <v>17315.24</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9 juin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25">
      <selection activeCell="C20" sqref="C2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R4210-2022 Ph3</v>
      </c>
      <c r="C4" s="404" t="s">
        <v>16</v>
      </c>
      <c r="D4" s="405"/>
      <c r="E4" s="406" t="str">
        <f>Identification!D5</f>
        <v>Phase 3 </v>
      </c>
      <c r="F4" s="407"/>
      <c r="G4" s="11"/>
      <c r="H4" s="11"/>
      <c r="I4" s="11"/>
      <c r="J4" s="11"/>
      <c r="K4" s="11"/>
      <c r="L4" s="11"/>
      <c r="M4" s="11"/>
      <c r="N4" s="11"/>
      <c r="O4" s="11"/>
      <c r="P4" s="11"/>
    </row>
    <row r="5" spans="1:16" ht="26.25" customHeight="1">
      <c r="A5" s="10" t="s">
        <v>1</v>
      </c>
      <c r="B5" s="408" t="str">
        <f>Identification!B6:D6</f>
        <v>Regroupement pour la transition, l'innovation et l'efficacité énergétiques (RTIEÉ)</v>
      </c>
      <c r="C5" s="409"/>
      <c r="D5" s="409"/>
      <c r="E5" s="409"/>
      <c r="F5" s="410"/>
      <c r="G5" s="11"/>
      <c r="H5" s="11"/>
      <c r="I5" s="11"/>
      <c r="J5" s="11"/>
      <c r="K5" s="11"/>
      <c r="L5" s="11"/>
      <c r="M5" s="11"/>
      <c r="N5" s="11"/>
      <c r="O5" s="11"/>
      <c r="P5" s="11"/>
    </row>
    <row r="6" spans="1:16" ht="26.25" customHeight="1">
      <c r="A6" s="18" t="s">
        <v>109</v>
      </c>
      <c r="B6" s="398" t="s">
        <v>189</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c r="C20" s="266"/>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9 juin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5">
      <selection activeCell="C13" sqref="C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R4210-2022 Ph3</v>
      </c>
      <c r="D4" s="432" t="s">
        <v>16</v>
      </c>
      <c r="E4" s="433"/>
      <c r="F4" s="428" t="str">
        <f>Identification!D5</f>
        <v>Phase 3 </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189</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9 juin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28">
      <selection activeCell="D27" sqref="D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R4210-2022 Ph3</v>
      </c>
      <c r="E2" s="446"/>
      <c r="F2" s="446"/>
      <c r="G2" s="446"/>
      <c r="H2" s="447"/>
      <c r="I2" s="447"/>
      <c r="J2" s="84"/>
      <c r="K2" s="94"/>
      <c r="L2" s="94"/>
      <c r="M2" s="94"/>
      <c r="N2" s="94"/>
      <c r="O2" s="94"/>
      <c r="P2" s="94"/>
    </row>
    <row r="3" spans="1:16" ht="21.75" customHeight="1">
      <c r="A3" s="83" t="s">
        <v>1</v>
      </c>
      <c r="B3" s="83"/>
      <c r="C3" s="95"/>
      <c r="D3" s="445" t="str">
        <f>Identification!B6</f>
        <v>Regroupement pour la transition, l'innovation et l'efficacité énergétiques (RTIEÉ)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c r="C12" s="440"/>
      <c r="D12" s="440"/>
      <c r="E12" s="440"/>
      <c r="F12" s="88" t="s">
        <v>130</v>
      </c>
      <c r="G12" s="113"/>
      <c r="H12" s="113"/>
      <c r="I12" s="83"/>
      <c r="J12" s="83"/>
      <c r="K12" s="99"/>
      <c r="L12" s="99"/>
      <c r="M12" s="99"/>
      <c r="N12" s="99"/>
      <c r="O12" s="99"/>
      <c r="P12" s="99"/>
    </row>
    <row r="13" spans="1:16" ht="21" customHeight="1">
      <c r="A13" s="79" t="s">
        <v>131</v>
      </c>
      <c r="B13" s="92"/>
      <c r="C13" s="89" t="s">
        <v>132</v>
      </c>
      <c r="D13" s="114" t="s">
        <v>198</v>
      </c>
      <c r="E13" s="452">
        <v>2023</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183</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c r="C26" s="440"/>
      <c r="D26" s="440"/>
      <c r="E26" s="440"/>
      <c r="F26" s="88" t="s">
        <v>130</v>
      </c>
      <c r="G26" s="113"/>
      <c r="H26" s="113"/>
      <c r="I26" s="83"/>
      <c r="J26" s="83"/>
      <c r="K26" s="99"/>
      <c r="L26" s="99"/>
      <c r="M26" s="99"/>
      <c r="N26" s="99"/>
      <c r="O26" s="99"/>
      <c r="P26" s="99"/>
    </row>
    <row r="27" spans="1:16" ht="21" customHeight="1">
      <c r="A27" s="79" t="s">
        <v>131</v>
      </c>
      <c r="B27" s="92"/>
      <c r="C27" s="89" t="s">
        <v>132</v>
      </c>
      <c r="D27" s="114" t="s">
        <v>198</v>
      </c>
      <c r="E27" s="452">
        <v>2023</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9 juin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Ph3</dc:title>
  <dc:subject>R-4110-2019</dc:subject>
  <dc:creator>SÉ pour RTIEE</dc:creator>
  <cp:keywords/>
  <dc:description/>
  <cp:lastModifiedBy>Utilisateur Windows</cp:lastModifiedBy>
  <cp:lastPrinted>2020-09-09T22:47:07Z</cp:lastPrinted>
  <dcterms:created xsi:type="dcterms:W3CDTF">2003-06-11T13:22:16Z</dcterms:created>
  <dcterms:modified xsi:type="dcterms:W3CDTF">2023-06-09T20:18:09Z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paiement de frais du RTIEÉ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Lévesque, Claudette</vt:lpwstr>
  </property>
  <property fmtid="{D5CDD505-2E9C-101B-9397-08002B2CF9AE}" pid="14" name="Hidden_Uploaded">
    <vt:lpwstr>2023-06-09T16:20:51Z</vt:lpwstr>
  </property>
  <property fmtid="{D5CDD505-2E9C-101B-9397-08002B2CF9AE}" pid="15" name="Accés restrei">
    <vt:lpwstr>0</vt:lpwstr>
  </property>
  <property fmtid="{D5CDD505-2E9C-101B-9397-08002B2CF9AE}" pid="16" name="Déposa">
    <vt:lpwstr>127</vt:lpwstr>
  </property>
  <property fmtid="{D5CDD505-2E9C-101B-9397-08002B2CF9AE}" pid="17" name="_dlc_Doc">
    <vt:lpwstr>W2HFWTQUJJY6-304364381-2030</vt:lpwstr>
  </property>
  <property fmtid="{D5CDD505-2E9C-101B-9397-08002B2CF9AE}" pid="18" name="_dlc_DocIdItemGu">
    <vt:lpwstr>1b1ad632-b6a0-4845-bffc-49504a4b2cfc</vt:lpwstr>
  </property>
  <property fmtid="{D5CDD505-2E9C-101B-9397-08002B2CF9AE}" pid="19" name="_dlc_DocIdU">
    <vt:lpwstr>https://sde.regie-energie.qc.ca/1002/_layouts/15/DocIdRedir.aspx?ID=W2HFWTQUJJY6-304364381-2030, W2HFWTQUJJY6-304364381-2030</vt:lpwstr>
  </property>
  <property fmtid="{D5CDD505-2E9C-101B-9397-08002B2CF9AE}" pid="20" name="Ord">
    <vt:lpwstr>91600.0000000000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ContentType">
    <vt:lpwstr>0x010100B449DEC48851134AA7B3233645746DA200014498B9CE43C84FAC23C7648AD50B8E</vt:lpwstr>
  </property>
  <property fmtid="{D5CDD505-2E9C-101B-9397-08002B2CF9AE}" pid="25" name="Stat">
    <vt:lpwstr>Approuvé automatiquement</vt:lpwstr>
  </property>
  <property fmtid="{D5CDD505-2E9C-101B-9397-08002B2CF9AE}" pid="26" name="_SourceU">
    <vt:lpwstr/>
  </property>
  <property fmtid="{D5CDD505-2E9C-101B-9397-08002B2CF9AE}" pid="27" name="_SharedFileInd">
    <vt:lpwstr/>
  </property>
  <property fmtid="{D5CDD505-2E9C-101B-9397-08002B2CF9AE}" pid="28" name="Cote de pié">
    <vt:lpwstr>C-RTIEÉ-0031</vt:lpwstr>
  </property>
  <property fmtid="{D5CDD505-2E9C-101B-9397-08002B2CF9AE}" pid="29" name="Numéro plumit">
    <vt:lpwstr>604.000000000000</vt:lpwstr>
  </property>
  <property fmtid="{D5CDD505-2E9C-101B-9397-08002B2CF9AE}" pid="30" name="Hidden_Approved">
    <vt:lpwstr>Lévesque, Claudette</vt:lpwstr>
  </property>
  <property fmtid="{D5CDD505-2E9C-101B-9397-08002B2CF9AE}" pid="31" name="Hidden_Approved">
    <vt:lpwstr>2023-06-09T16:20:53Z</vt:lpwstr>
  </property>
</Properties>
</file>